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6" i="6" l="1"/>
  <c r="D8" i="8"/>
  <c r="D6" i="8"/>
  <c r="E8" i="8"/>
  <c r="E6" i="8"/>
  <c r="D8" i="6" l="1"/>
  <c r="F8" i="8" l="1"/>
  <c r="G8" i="8" s="1"/>
  <c r="H13" i="4"/>
  <c r="H12" i="4"/>
  <c r="H11" i="4"/>
  <c r="H10" i="4"/>
  <c r="H9" i="4"/>
  <c r="H8" i="4"/>
  <c r="H7" i="4"/>
  <c r="H54" i="6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1" i="6"/>
  <c r="H10" i="6"/>
  <c r="H9" i="6"/>
  <c r="H8" i="6"/>
  <c r="H7" i="6"/>
  <c r="D54" i="6"/>
  <c r="D50" i="6"/>
  <c r="D49" i="6"/>
  <c r="D46" i="6"/>
  <c r="D44" i="6"/>
  <c r="D32" i="6"/>
  <c r="D31" i="6"/>
  <c r="D30" i="6"/>
  <c r="D29" i="6"/>
  <c r="D28" i="6"/>
  <c r="D27" i="6"/>
  <c r="D26" i="6"/>
  <c r="D25" i="6"/>
  <c r="D24" i="6"/>
  <c r="D22" i="6"/>
  <c r="D20" i="6"/>
  <c r="D19" i="6"/>
  <c r="D18" i="6"/>
  <c r="D16" i="6"/>
  <c r="D15" i="6"/>
  <c r="D14" i="6"/>
  <c r="D11" i="6"/>
  <c r="D10" i="6"/>
  <c r="D9" i="6"/>
  <c r="D7" i="6"/>
  <c r="D6" i="6"/>
  <c r="D13" i="4"/>
  <c r="D12" i="4"/>
  <c r="D11" i="4"/>
  <c r="D10" i="4"/>
  <c r="D9" i="4"/>
  <c r="D8" i="4"/>
  <c r="D7" i="4"/>
  <c r="C8" i="8"/>
  <c r="H15" i="4" l="1"/>
  <c r="H37" i="4" s="1"/>
  <c r="H51" i="4" s="1"/>
  <c r="G15" i="4"/>
  <c r="G37" i="4" s="1"/>
  <c r="G51" i="4" s="1"/>
  <c r="F15" i="4"/>
  <c r="F37" i="4" s="1"/>
  <c r="F51" i="4" s="1"/>
  <c r="E15" i="4"/>
  <c r="E37" i="4" s="1"/>
  <c r="E51" i="4" s="1"/>
  <c r="D15" i="4"/>
  <c r="D37" i="4" s="1"/>
  <c r="D51" i="4" s="1"/>
  <c r="C15" i="4"/>
  <c r="C37" i="4"/>
  <c r="C51" i="4" s="1"/>
  <c r="H77" i="6"/>
  <c r="H17" i="5" s="1"/>
  <c r="H42" i="5" s="1"/>
  <c r="G77" i="6"/>
  <c r="G17" i="5" s="1"/>
  <c r="G42" i="5" s="1"/>
  <c r="F77" i="6"/>
  <c r="F6" i="8" s="1"/>
  <c r="G6" i="8" s="1"/>
  <c r="E77" i="6"/>
  <c r="E17" i="5" s="1"/>
  <c r="E42" i="5" s="1"/>
  <c r="D77" i="6"/>
  <c r="C77" i="6"/>
  <c r="C17" i="5" l="1"/>
  <c r="C42" i="5" s="1"/>
  <c r="C6" i="8"/>
  <c r="C16" i="8" s="1"/>
  <c r="F17" i="5"/>
  <c r="F42" i="5" s="1"/>
  <c r="D17" i="5"/>
  <c r="D42" i="5" s="1"/>
  <c r="H8" i="8"/>
  <c r="G16" i="8"/>
  <c r="F16" i="8"/>
  <c r="D16" i="8" l="1"/>
  <c r="H6" i="8"/>
  <c r="H16" i="8" s="1"/>
  <c r="E16" i="8" l="1"/>
</calcChain>
</file>

<file path=xl/sharedStrings.xml><?xml version="1.0" encoding="utf-8"?>
<sst xmlns="http://schemas.openxmlformats.org/spreadsheetml/2006/main" count="204" uniqueCount="146">
  <si>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</si>
  <si>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</si>
  <si>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</si>
  <si>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</si>
  <si>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</si>
  <si>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</si>
  <si>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</si>
  <si>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</si>
  <si>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</si>
  <si>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</si>
  <si>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</si>
  <si>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</si>
  <si>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</si>
  <si>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</si>
  <si>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</si>
  <si>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</si>
  <si>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</si>
  <si>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</si>
  <si>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</si>
  <si>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</si>
  <si>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</si>
  <si>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</si>
  <si>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</si>
  <si>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</si>
  <si>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</si>
  <si>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</si>
  <si>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</si>
  <si>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</si>
  <si>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</si>
  <si>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</si>
  <si>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</si>
  <si>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</si>
  <si>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</si>
  <si>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</si>
  <si>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</si>
  <si>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</si>
  <si>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</si>
  <si>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</si>
  <si>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</si>
  <si>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</si>
  <si>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</si>
  <si>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</si>
  <si>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</si>
  <si>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</si>
  <si>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</si>
  <si>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</si>
  <si>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</si>
  <si>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</si>
  <si>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</si>
  <si>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</si>
  <si>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</si>
  <si>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</si>
  <si>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</si>
  <si>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</si>
  <si>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</si>
  <si>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</si>
  <si>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</si>
  <si>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</si>
  <si>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</si>
  <si>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</si>
  <si>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</si>
  <si>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</si>
  <si>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</si>
  <si>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</si>
  <si>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</si>
  <si>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</si>
  <si>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</si>
  <si>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</si>
  <si>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</si>
  <si>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</si>
  <si>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</si>
  <si>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</si>
  <si>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</si>
  <si>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</si>
  <si>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</si>
  <si>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</si>
  <si>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</si>
  <si>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</si>
  <si>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</si>
  <si>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</si>
  <si>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</si>
  <si>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</si>
  <si>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</si>
  <si>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</si>
  <si>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</si>
  <si>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</si>
  <si>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</si>
  <si>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</si>
  <si>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</si>
  <si>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</si>
  <si>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</si>
  <si>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</si>
  <si>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</si>
  <si>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</si>
  <si>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</si>
  <si>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</si>
  <si>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</si>
  <si>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</si>
  <si>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</si>
  <si>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</si>
  <si>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</si>
  <si>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</si>
  <si>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</si>
  <si>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</si>
  <si>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</si>
  <si>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</si>
  <si>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</si>
  <si>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</si>
  <si>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</si>
  <si>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</si>
  <si>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</si>
  <si>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</si>
  <si>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</si>
  <si>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</si>
  <si>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</si>
  <si>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</si>
  <si>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</si>
  <si>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</si>
  <si>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</si>
  <si>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</si>
  <si>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</si>
  <si>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</si>
  <si>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</si>
  <si>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</si>
  <si>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</si>
  <si>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</si>
  <si>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</si>
  <si>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</si>
  <si>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</si>
  <si>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Dependencia o Unidad Administrativa 100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</si>
  <si>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</si>
  <si>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</si>
  <si>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</si>
  <si>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</si>
  <si>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</si>
  <si>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</si>
  <si>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</si>
  <si>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</si>
  <si>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</si>
  <si>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</si>
  <si>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Sub-Director General
LAE Ruben David Rocha Lemus</t>
  </si>
  <si>
    <t>Patronato del Parque Zoológico de León
Estado Analítico del Ejercicio del Presupuesto de Egresos
Clasificación por Objeto del Gasto (Capítulo y Concepto)
Del 01 de enero al 30 de junio del 2018</t>
  </si>
  <si>
    <t>Patronato del Parque Zoológico de León
Estado Analítico del Ejercicio del Presupuesto de Egresos
Clasificación Económica (por Tipo de Gasto)
Del 01 de enero al 30 de junio del 2018</t>
  </si>
  <si>
    <t>Patronato del Parque Zoológico de León
Estado Analítico del Ejercicio del Presupuesto de Egresos
Clasificación Administrativa
Del 01 de enero al 30 de junio del 2018</t>
  </si>
  <si>
    <t>Sector Paraestatal del Gobierno (Federal/Estatal/Municipal) de León
Estado Analítico del Ejercicio del Presupuesto de Egresos
Clasificación Administrativa
Del 01 de enero al 30 de junio del 2018</t>
  </si>
  <si>
    <t>Patroanto del Parque Zoológico de León
Estado Analítico del Ejercicio del Presupuesto de Egresos
Clasificación Funcional (Finalidad y Función)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</si>
</sst>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F77" sqref="F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141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>
        <v>14303457.425000003</v>
      </c>
      <c r="D6" s="15">
        <f t="shared" ref="D6:D11" si="0">E6-C6</f>
        <v>-235932.44749999978</v>
      </c>
      <c r="E6" s="15">
        <v>14067524.977500003</v>
      </c>
      <c r="F6" s="15">
        <v>6625989.0300000003</v>
      </c>
      <c r="G6" s="15">
        <v>6625989.0300000003</v>
      </c>
      <c r="H6" s="15">
        <f>E6-F6</f>
        <v>7441535.9475000026</v>
      </c>
    </row>
    <row r="7" spans="1:8" x14ac:dyDescent="0.2">
      <c r="A7" s="5"/>
      <c r="B7" s="11" t="s">
        <v>71</v>
      </c>
      <c r="C7" s="15">
        <v>791124.40573125018</v>
      </c>
      <c r="D7" s="15">
        <f t="shared" si="0"/>
        <v>1.6444999999366701</v>
      </c>
      <c r="E7" s="15">
        <v>791126.05023125012</v>
      </c>
      <c r="F7" s="15">
        <v>405815.05</v>
      </c>
      <c r="G7" s="15">
        <v>405815.05</v>
      </c>
      <c r="H7" s="15">
        <f t="shared" ref="H7:H11" si="1">E7-F7</f>
        <v>385311.00023125013</v>
      </c>
    </row>
    <row r="8" spans="1:8" x14ac:dyDescent="0.2">
      <c r="A8" s="5"/>
      <c r="B8" s="11" t="s">
        <v>72</v>
      </c>
      <c r="C8" s="15">
        <v>4046715.9767449759</v>
      </c>
      <c r="D8" s="15">
        <f>E8-C8</f>
        <v>-24415.346116071567</v>
      </c>
      <c r="E8" s="15">
        <v>4022300.6306289043</v>
      </c>
      <c r="F8" s="15">
        <v>2163622.3599999994</v>
      </c>
      <c r="G8" s="15">
        <v>2163622.3599999994</v>
      </c>
      <c r="H8" s="15">
        <f t="shared" si="1"/>
        <v>1858678.2706289049</v>
      </c>
    </row>
    <row r="9" spans="1:8" x14ac:dyDescent="0.2">
      <c r="A9" s="5"/>
      <c r="B9" s="11" t="s">
        <v>35</v>
      </c>
      <c r="C9" s="15">
        <v>4533666.7332500005</v>
      </c>
      <c r="D9" s="15">
        <f t="shared" si="0"/>
        <v>-34473.118700001389</v>
      </c>
      <c r="E9" s="15">
        <v>4499193.6145499991</v>
      </c>
      <c r="F9" s="15">
        <v>1969013.63</v>
      </c>
      <c r="G9" s="15">
        <v>1969013.63</v>
      </c>
      <c r="H9" s="15">
        <f t="shared" si="1"/>
        <v>2530179.9845499992</v>
      </c>
    </row>
    <row r="10" spans="1:8" x14ac:dyDescent="0.2">
      <c r="A10" s="5"/>
      <c r="B10" s="11" t="s">
        <v>73</v>
      </c>
      <c r="C10" s="15">
        <v>5208040.0190129867</v>
      </c>
      <c r="D10" s="15">
        <f t="shared" si="0"/>
        <v>-100754.96678571403</v>
      </c>
      <c r="E10" s="15">
        <v>5107285.0522272727</v>
      </c>
      <c r="F10" s="15">
        <v>2455449.2599999998</v>
      </c>
      <c r="G10" s="15">
        <v>2455449.2599999998</v>
      </c>
      <c r="H10" s="15">
        <f t="shared" si="1"/>
        <v>2651835.7922272729</v>
      </c>
    </row>
    <row r="11" spans="1:8" x14ac:dyDescent="0.2">
      <c r="A11" s="5"/>
      <c r="B11" s="11" t="s">
        <v>36</v>
      </c>
      <c r="C11" s="15">
        <v>343282.97820000007</v>
      </c>
      <c r="D11" s="15">
        <f t="shared" si="0"/>
        <v>-2542.4797000000835</v>
      </c>
      <c r="E11" s="15">
        <v>340740.49849999999</v>
      </c>
      <c r="F11" s="15">
        <v>158599.46</v>
      </c>
      <c r="G11" s="15">
        <v>158599.46</v>
      </c>
      <c r="H11" s="15">
        <f t="shared" si="1"/>
        <v>182141.0385</v>
      </c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>
        <v>528582.04984081408</v>
      </c>
      <c r="D14" s="15">
        <f>E14-C14</f>
        <v>26913.386399999959</v>
      </c>
      <c r="E14" s="15">
        <v>555495.43624081404</v>
      </c>
      <c r="F14" s="15">
        <v>223913.71000000002</v>
      </c>
      <c r="G14" s="15">
        <v>223913.71000000002</v>
      </c>
      <c r="H14" s="15">
        <f>E14-F14</f>
        <v>331581.72624081402</v>
      </c>
    </row>
    <row r="15" spans="1:8" x14ac:dyDescent="0.2">
      <c r="A15" s="5"/>
      <c r="B15" s="11" t="s">
        <v>76</v>
      </c>
      <c r="C15" s="15">
        <v>8250857.4998895135</v>
      </c>
      <c r="D15" s="15">
        <f>E15-C15</f>
        <v>570152.84400000051</v>
      </c>
      <c r="E15" s="15">
        <v>8821010.343889514</v>
      </c>
      <c r="F15" s="15">
        <v>4915276.0299999993</v>
      </c>
      <c r="G15" s="15">
        <v>4915276.0299999993</v>
      </c>
      <c r="H15" s="15">
        <f>E15-F15</f>
        <v>3905734.3138895147</v>
      </c>
    </row>
    <row r="16" spans="1:8" x14ac:dyDescent="0.2">
      <c r="A16" s="5"/>
      <c r="B16" s="11" t="s">
        <v>77</v>
      </c>
      <c r="C16" s="15">
        <v>4687679.2515000002</v>
      </c>
      <c r="D16" s="15">
        <f>E16-C16</f>
        <v>-29426.735500000417</v>
      </c>
      <c r="E16" s="15">
        <v>4658252.5159999998</v>
      </c>
      <c r="F16" s="15">
        <v>2429458.7599999998</v>
      </c>
      <c r="G16" s="15">
        <v>2429458.7599999998</v>
      </c>
      <c r="H16" s="15">
        <f>E16-F16</f>
        <v>2228793.7560000001</v>
      </c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>
        <v>223282.73300000001</v>
      </c>
      <c r="D18" s="15">
        <f>E18-C18</f>
        <v>-2254.8880000000063</v>
      </c>
      <c r="E18" s="15">
        <v>221027.845</v>
      </c>
      <c r="F18" s="15">
        <v>79251.75</v>
      </c>
      <c r="G18" s="15">
        <v>79251.75</v>
      </c>
      <c r="H18" s="15">
        <f>E18-F18</f>
        <v>141776.095</v>
      </c>
    </row>
    <row r="19" spans="1:8" x14ac:dyDescent="0.2">
      <c r="A19" s="5"/>
      <c r="B19" s="11" t="s">
        <v>80</v>
      </c>
      <c r="C19" s="15">
        <v>533103.8796524941</v>
      </c>
      <c r="D19" s="15">
        <f>E19-C19</f>
        <v>30364.736399999936</v>
      </c>
      <c r="E19" s="15">
        <v>563468.61605249404</v>
      </c>
      <c r="F19" s="15">
        <v>322144.14999999997</v>
      </c>
      <c r="G19" s="15">
        <v>322144.14999999997</v>
      </c>
      <c r="H19" s="15">
        <f>E19-F19</f>
        <v>241324.46605249407</v>
      </c>
    </row>
    <row r="20" spans="1:8" x14ac:dyDescent="0.2">
      <c r="A20" s="5"/>
      <c r="B20" s="11" t="s">
        <v>81</v>
      </c>
      <c r="C20" s="15">
        <v>458996</v>
      </c>
      <c r="D20" s="15">
        <f>E20-C20</f>
        <v>-264599.2</v>
      </c>
      <c r="E20" s="15">
        <v>194396.79999999999</v>
      </c>
      <c r="F20" s="15">
        <v>164244.4</v>
      </c>
      <c r="G20" s="15">
        <v>164244.4</v>
      </c>
      <c r="H20" s="15">
        <f>E20-F20</f>
        <v>30152.399999999994</v>
      </c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>
        <v>232400</v>
      </c>
      <c r="D22" s="15">
        <f>E22-C22</f>
        <v>-33884.579999999987</v>
      </c>
      <c r="E22" s="15">
        <v>198515.42</v>
      </c>
      <c r="F22" s="15">
        <v>59266.369999999995</v>
      </c>
      <c r="G22" s="15">
        <v>59266.369999999995</v>
      </c>
      <c r="H22" s="15">
        <f>E22-F22</f>
        <v>139249.05000000002</v>
      </c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>
        <v>1657800</v>
      </c>
      <c r="D24" s="15">
        <f t="shared" ref="D24:D32" si="2">E24-C24</f>
        <v>-215833.29000000004</v>
      </c>
      <c r="E24" s="15">
        <v>1441966.71</v>
      </c>
      <c r="F24" s="15">
        <v>644465.98</v>
      </c>
      <c r="G24" s="15">
        <v>644465.98</v>
      </c>
      <c r="H24" s="15">
        <f t="shared" ref="H24:H32" si="3">E24-F24</f>
        <v>797500.73</v>
      </c>
    </row>
    <row r="25" spans="1:8" x14ac:dyDescent="0.2">
      <c r="A25" s="5"/>
      <c r="B25" s="11" t="s">
        <v>85</v>
      </c>
      <c r="C25" s="15">
        <v>691118.71200000006</v>
      </c>
      <c r="D25" s="15">
        <f t="shared" si="2"/>
        <v>-3489.1620000000112</v>
      </c>
      <c r="E25" s="15">
        <v>687629.55</v>
      </c>
      <c r="F25" s="15">
        <v>613198.17999999993</v>
      </c>
      <c r="G25" s="15">
        <v>613198.17999999993</v>
      </c>
      <c r="H25" s="15">
        <f t="shared" si="3"/>
        <v>74431.370000000112</v>
      </c>
    </row>
    <row r="26" spans="1:8" x14ac:dyDescent="0.2">
      <c r="A26" s="5"/>
      <c r="B26" s="11" t="s">
        <v>86</v>
      </c>
      <c r="C26" s="15">
        <v>345400</v>
      </c>
      <c r="D26" s="15">
        <f t="shared" si="2"/>
        <v>-93691.43</v>
      </c>
      <c r="E26" s="15">
        <v>251708.57</v>
      </c>
      <c r="F26" s="15">
        <v>114568.57</v>
      </c>
      <c r="G26" s="15">
        <v>114568.57</v>
      </c>
      <c r="H26" s="15">
        <f t="shared" si="3"/>
        <v>137140</v>
      </c>
    </row>
    <row r="27" spans="1:8" x14ac:dyDescent="0.2">
      <c r="A27" s="5"/>
      <c r="B27" s="11" t="s">
        <v>87</v>
      </c>
      <c r="C27" s="15">
        <v>822305.74308323767</v>
      </c>
      <c r="D27" s="15">
        <f t="shared" si="2"/>
        <v>-235017.91149999981</v>
      </c>
      <c r="E27" s="15">
        <v>587287.83158323786</v>
      </c>
      <c r="F27" s="15">
        <v>196272.71999999997</v>
      </c>
      <c r="G27" s="15">
        <v>196272.71999999997</v>
      </c>
      <c r="H27" s="15">
        <f t="shared" si="3"/>
        <v>391015.11158323789</v>
      </c>
    </row>
    <row r="28" spans="1:8" x14ac:dyDescent="0.2">
      <c r="A28" s="5"/>
      <c r="B28" s="11" t="s">
        <v>88</v>
      </c>
      <c r="C28" s="15">
        <v>2056560</v>
      </c>
      <c r="D28" s="15">
        <f t="shared" si="2"/>
        <v>424543.93999999994</v>
      </c>
      <c r="E28" s="15">
        <v>2481103.94</v>
      </c>
      <c r="F28" s="15">
        <v>1465641.41</v>
      </c>
      <c r="G28" s="15">
        <v>1465641.41</v>
      </c>
      <c r="H28" s="15">
        <f t="shared" si="3"/>
        <v>1015462.53</v>
      </c>
    </row>
    <row r="29" spans="1:8" x14ac:dyDescent="0.2">
      <c r="A29" s="5"/>
      <c r="B29" s="11" t="s">
        <v>89</v>
      </c>
      <c r="C29" s="15">
        <v>2449947.8249565223</v>
      </c>
      <c r="D29" s="15">
        <f t="shared" si="2"/>
        <v>184571.54565217625</v>
      </c>
      <c r="E29" s="15">
        <v>2634519.3706086986</v>
      </c>
      <c r="F29" s="15">
        <v>1325319.3999999999</v>
      </c>
      <c r="G29" s="15">
        <v>1325319.3999999999</v>
      </c>
      <c r="H29" s="15">
        <f t="shared" si="3"/>
        <v>1309199.9706086987</v>
      </c>
    </row>
    <row r="30" spans="1:8" x14ac:dyDescent="0.2">
      <c r="A30" s="5"/>
      <c r="B30" s="11" t="s">
        <v>90</v>
      </c>
      <c r="C30" s="15">
        <v>141017.63</v>
      </c>
      <c r="D30" s="15">
        <f t="shared" si="2"/>
        <v>33984.390000000014</v>
      </c>
      <c r="E30" s="15">
        <v>175002.02000000002</v>
      </c>
      <c r="F30" s="15">
        <v>145899.67000000001</v>
      </c>
      <c r="G30" s="15">
        <v>145899.67000000001</v>
      </c>
      <c r="H30" s="15">
        <f t="shared" si="3"/>
        <v>29102.350000000006</v>
      </c>
    </row>
    <row r="31" spans="1:8" x14ac:dyDescent="0.2">
      <c r="A31" s="5"/>
      <c r="B31" s="11" t="s">
        <v>91</v>
      </c>
      <c r="C31" s="15">
        <v>871075.36</v>
      </c>
      <c r="D31" s="15">
        <f t="shared" si="2"/>
        <v>3885322.1</v>
      </c>
      <c r="E31" s="15">
        <v>4756397.46</v>
      </c>
      <c r="F31" s="15">
        <v>4158627.0699999994</v>
      </c>
      <c r="G31" s="15">
        <v>4158627.0699999994</v>
      </c>
      <c r="H31" s="15">
        <f t="shared" si="3"/>
        <v>597770.3900000006</v>
      </c>
    </row>
    <row r="32" spans="1:8" x14ac:dyDescent="0.2">
      <c r="A32" s="5"/>
      <c r="B32" s="11" t="s">
        <v>19</v>
      </c>
      <c r="C32" s="15">
        <v>476840.78132220317</v>
      </c>
      <c r="D32" s="15">
        <f t="shared" si="2"/>
        <v>13654.835559999978</v>
      </c>
      <c r="E32" s="15">
        <v>490495.61688220315</v>
      </c>
      <c r="F32" s="15">
        <v>274070.5</v>
      </c>
      <c r="G32" s="15">
        <v>274070.5</v>
      </c>
      <c r="H32" s="15">
        <f t="shared" si="3"/>
        <v>216425.11688220315</v>
      </c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>
        <v>92004</v>
      </c>
      <c r="D44" s="15">
        <f>E44-C44</f>
        <v>-3027.5599999999977</v>
      </c>
      <c r="E44" s="15">
        <v>88976.44</v>
      </c>
      <c r="F44" s="15">
        <v>68976.44</v>
      </c>
      <c r="G44" s="15">
        <v>68976.44</v>
      </c>
      <c r="H44" s="15">
        <f>E44-F44</f>
        <v>20000</v>
      </c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>
        <v>30000</v>
      </c>
      <c r="D46" s="15">
        <f>E46-C46</f>
        <v>0</v>
      </c>
      <c r="E46" s="15">
        <v>30000</v>
      </c>
      <c r="F46" s="15">
        <v>0</v>
      </c>
      <c r="G46" s="15">
        <v>0</v>
      </c>
      <c r="H46" s="15">
        <f>E46-F46</f>
        <v>30000</v>
      </c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>
        <v>140500</v>
      </c>
      <c r="D49" s="15">
        <f>E49-C49</f>
        <v>-61722.03</v>
      </c>
      <c r="E49" s="15">
        <v>78777.97</v>
      </c>
      <c r="F49" s="15">
        <v>58277.97</v>
      </c>
      <c r="G49" s="15">
        <v>58277.97</v>
      </c>
      <c r="H49" s="15">
        <f>E49-F49</f>
        <v>20500</v>
      </c>
    </row>
    <row r="50" spans="1:8" x14ac:dyDescent="0.2">
      <c r="A50" s="5"/>
      <c r="B50" s="11" t="s">
        <v>105</v>
      </c>
      <c r="C50" s="15">
        <v>180000</v>
      </c>
      <c r="D50" s="15">
        <f>E50-C50</f>
        <v>0</v>
      </c>
      <c r="E50" s="15">
        <v>180000</v>
      </c>
      <c r="F50" s="15">
        <v>180000</v>
      </c>
      <c r="G50" s="15">
        <v>180000</v>
      </c>
      <c r="H50" s="15">
        <f>E50-F50</f>
        <v>0</v>
      </c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>
        <v>1224906.31</v>
      </c>
      <c r="D54" s="15">
        <f>E54-C54</f>
        <v>10854364.705999998</v>
      </c>
      <c r="E54" s="15">
        <v>12079271.015999999</v>
      </c>
      <c r="F54" s="15">
        <v>11427196.43</v>
      </c>
      <c r="G54" s="15">
        <v>11427196.43</v>
      </c>
      <c r="H54" s="15">
        <f>E54-F54</f>
        <v>652074.5859999992</v>
      </c>
    </row>
    <row r="55" spans="1:8" x14ac:dyDescent="0.2">
      <c r="A55" s="5"/>
      <c r="B55" s="11" t="s">
        <v>109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 t="shared" ref="C77:H77" si="4">SUM(C5:C76)</f>
        <v>55320665.313184008</v>
      </c>
      <c r="D77" s="17">
        <f t="shared" si="4"/>
        <v>14682808.982710388</v>
      </c>
      <c r="E77" s="17">
        <f t="shared" si="4"/>
        <v>70003474.295894399</v>
      </c>
      <c r="F77" s="17">
        <f t="shared" si="4"/>
        <v>42644558.299999997</v>
      </c>
      <c r="G77" s="17">
        <f t="shared" si="4"/>
        <v>42644558.299999997</v>
      </c>
      <c r="H77" s="17">
        <f t="shared" si="4"/>
        <v>27358915.995894399</v>
      </c>
    </row>
    <row r="80" spans="1:8" x14ac:dyDescent="0.2">
      <c r="A80" s="53" t="s">
        <v>136</v>
      </c>
      <c r="B80" s="54"/>
    </row>
    <row r="83" spans="2:6" x14ac:dyDescent="0.2">
      <c r="B83" s="55" t="s">
        <v>137</v>
      </c>
      <c r="D83" s="56" t="s">
        <v>138</v>
      </c>
      <c r="E83" s="57"/>
      <c r="F83" s="57"/>
    </row>
    <row r="84" spans="2:6" ht="22.5" x14ac:dyDescent="0.2">
      <c r="B84" s="58" t="s">
        <v>139</v>
      </c>
      <c r="D84" s="70" t="s">
        <v>140</v>
      </c>
      <c r="E84" s="70"/>
      <c r="F84" s="70"/>
    </row>
    <row r="85" spans="2:6" x14ac:dyDescent="0.2">
      <c r="D85" s="54"/>
      <c r="E85" s="54"/>
      <c r="F85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B20" sqref="B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142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COG!C77-COG!C54-COG!C50-COG!C49-COG!C46-COG!C44</f>
        <v>53653255.003184006</v>
      </c>
      <c r="D6" s="52">
        <f>E6-C6</f>
        <v>3893193.8667103946</v>
      </c>
      <c r="E6" s="52">
        <f>SUM(COG!E6:E32)</f>
        <v>57546448.8698944</v>
      </c>
      <c r="F6" s="52">
        <f>COG!F77-COG!F54-COG!F50-COG!F49-COG!F46-COG!F44</f>
        <v>30910107.459999997</v>
      </c>
      <c r="G6" s="52">
        <f>F6</f>
        <v>30910107.459999997</v>
      </c>
      <c r="H6" s="52">
        <f>E6-F6</f>
        <v>26636341.409894403</v>
      </c>
    </row>
    <row r="7" spans="1:8" x14ac:dyDescent="0.2">
      <c r="A7" s="5"/>
      <c r="B7" s="18"/>
      <c r="C7" s="22"/>
      <c r="D7" s="22"/>
      <c r="E7" s="52"/>
      <c r="F7" s="22"/>
      <c r="G7" s="22"/>
      <c r="H7" s="52"/>
    </row>
    <row r="8" spans="1:8" x14ac:dyDescent="0.2">
      <c r="A8" s="5"/>
      <c r="B8" s="18" t="s">
        <v>1</v>
      </c>
      <c r="C8" s="52">
        <f>COG!C44+COG!C46+COG!C49+COG!C50+COG!C54</f>
        <v>1667410.31</v>
      </c>
      <c r="D8" s="52">
        <f>E8-C8</f>
        <v>10789615.115999999</v>
      </c>
      <c r="E8" s="52">
        <f>SUM(COG!E44:E56)</f>
        <v>12457025.425999999</v>
      </c>
      <c r="F8" s="52">
        <f>COG!F44+COG!F46+COG!F49+COG!F50+COG!F54</f>
        <v>11734450.84</v>
      </c>
      <c r="G8" s="52">
        <f>F8</f>
        <v>11734450.84</v>
      </c>
      <c r="H8" s="52">
        <f>E8-F8</f>
        <v>722574.5859999992</v>
      </c>
    </row>
    <row r="9" spans="1:8" x14ac:dyDescent="0.2">
      <c r="A9" s="5"/>
      <c r="B9" s="18"/>
      <c r="C9" s="22"/>
      <c r="D9" s="22"/>
      <c r="E9" s="52"/>
      <c r="F9" s="22"/>
      <c r="G9" s="22"/>
      <c r="H9" s="5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SUM(C5:C15)</f>
        <v>55320665.313184008</v>
      </c>
      <c r="D16" s="17">
        <f t="shared" si="0"/>
        <v>14682808.982710393</v>
      </c>
      <c r="E16" s="17">
        <f t="shared" si="0"/>
        <v>70003474.295894399</v>
      </c>
      <c r="F16" s="17">
        <f t="shared" si="0"/>
        <v>42644558.299999997</v>
      </c>
      <c r="G16" s="17">
        <f t="shared" si="0"/>
        <v>42644558.299999997</v>
      </c>
      <c r="H16" s="17">
        <f t="shared" si="0"/>
        <v>27358915.995894402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D7" sqref="D7:G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143</v>
      </c>
      <c r="B1" s="60"/>
      <c r="C1" s="60"/>
      <c r="D1" s="60"/>
      <c r="E1" s="60"/>
      <c r="F1" s="60"/>
      <c r="G1" s="60"/>
      <c r="H1" s="61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129</v>
      </c>
      <c r="B7" s="24"/>
      <c r="C7" s="15">
        <v>16379275.19783143</v>
      </c>
      <c r="D7" s="15">
        <f t="shared" ref="D7:D13" si="0">E7-C7</f>
        <v>-15052.706785002723</v>
      </c>
      <c r="E7" s="15">
        <v>16364222.491046427</v>
      </c>
      <c r="F7" s="15">
        <v>8489592.7100000009</v>
      </c>
      <c r="G7" s="15">
        <v>8489592.7100000009</v>
      </c>
      <c r="H7" s="15">
        <f t="shared" ref="H7:H13" si="1">E7-F7</f>
        <v>7874629.7810464259</v>
      </c>
    </row>
    <row r="8" spans="1:8" x14ac:dyDescent="0.2">
      <c r="A8" s="4" t="s">
        <v>130</v>
      </c>
      <c r="B8" s="24"/>
      <c r="C8" s="15">
        <v>9903606.5876404792</v>
      </c>
      <c r="D8" s="15">
        <f t="shared" si="0"/>
        <v>-343457.86978499778</v>
      </c>
      <c r="E8" s="15">
        <v>9560148.7178554814</v>
      </c>
      <c r="F8" s="15">
        <v>4673674.74</v>
      </c>
      <c r="G8" s="15">
        <v>4673674.74</v>
      </c>
      <c r="H8" s="15">
        <f t="shared" si="1"/>
        <v>4886473.9778554812</v>
      </c>
    </row>
    <row r="9" spans="1:8" x14ac:dyDescent="0.2">
      <c r="A9" s="4" t="s">
        <v>131</v>
      </c>
      <c r="B9" s="24"/>
      <c r="C9" s="15">
        <v>1715792.3130070253</v>
      </c>
      <c r="D9" s="15">
        <f t="shared" si="0"/>
        <v>3791978.9490374997</v>
      </c>
      <c r="E9" s="15">
        <v>5507771.2620445248</v>
      </c>
      <c r="F9" s="15">
        <v>4696506.0199999996</v>
      </c>
      <c r="G9" s="15">
        <v>4696506.0199999996</v>
      </c>
      <c r="H9" s="15">
        <f t="shared" si="1"/>
        <v>811265.24204452522</v>
      </c>
    </row>
    <row r="10" spans="1:8" x14ac:dyDescent="0.2">
      <c r="A10" s="4" t="s">
        <v>132</v>
      </c>
      <c r="B10" s="24"/>
      <c r="C10" s="15">
        <v>20050342.09035527</v>
      </c>
      <c r="D10" s="15">
        <f t="shared" si="0"/>
        <v>11651175.663512181</v>
      </c>
      <c r="E10" s="15">
        <v>31701517.753867451</v>
      </c>
      <c r="F10" s="15">
        <v>21782685.59</v>
      </c>
      <c r="G10" s="15">
        <v>21782685.59</v>
      </c>
      <c r="H10" s="15">
        <f t="shared" si="1"/>
        <v>9918832.1638674513</v>
      </c>
    </row>
    <row r="11" spans="1:8" x14ac:dyDescent="0.2">
      <c r="A11" s="4" t="s">
        <v>133</v>
      </c>
      <c r="B11" s="24"/>
      <c r="C11" s="15">
        <v>5094110.8537624869</v>
      </c>
      <c r="D11" s="15">
        <f t="shared" si="0"/>
        <v>-84587.46743499767</v>
      </c>
      <c r="E11" s="15">
        <v>5009523.3863274893</v>
      </c>
      <c r="F11" s="15">
        <v>2443431.67</v>
      </c>
      <c r="G11" s="15">
        <v>2443431.67</v>
      </c>
      <c r="H11" s="15">
        <f t="shared" si="1"/>
        <v>2566091.7163274894</v>
      </c>
    </row>
    <row r="12" spans="1:8" x14ac:dyDescent="0.2">
      <c r="A12" s="4" t="s">
        <v>134</v>
      </c>
      <c r="B12" s="24"/>
      <c r="C12" s="15">
        <v>1394124.0895128741</v>
      </c>
      <c r="D12" s="15">
        <f t="shared" si="0"/>
        <v>-77630.293920000084</v>
      </c>
      <c r="E12" s="15">
        <v>1316493.7955928741</v>
      </c>
      <c r="F12" s="15">
        <v>558667.56999999995</v>
      </c>
      <c r="G12" s="15">
        <v>558667.56999999995</v>
      </c>
      <c r="H12" s="15">
        <f t="shared" si="1"/>
        <v>757826.22559287411</v>
      </c>
    </row>
    <row r="13" spans="1:8" x14ac:dyDescent="0.2">
      <c r="A13" s="4" t="s">
        <v>135</v>
      </c>
      <c r="B13" s="24"/>
      <c r="C13" s="15">
        <v>783414.18107443256</v>
      </c>
      <c r="D13" s="15">
        <f t="shared" si="0"/>
        <v>-239617.29191428586</v>
      </c>
      <c r="E13" s="15">
        <v>543796.8891601467</v>
      </c>
      <c r="F13" s="15">
        <v>0</v>
      </c>
      <c r="G13" s="15">
        <v>0</v>
      </c>
      <c r="H13" s="15">
        <f t="shared" si="1"/>
        <v>543796.8891601467</v>
      </c>
    </row>
    <row r="14" spans="1:8" x14ac:dyDescent="0.2">
      <c r="A14" s="4"/>
      <c r="B14" s="27"/>
      <c r="C14" s="16"/>
      <c r="D14" s="16"/>
      <c r="E14" s="16"/>
      <c r="F14" s="16"/>
      <c r="G14" s="16"/>
      <c r="H14" s="16"/>
    </row>
    <row r="15" spans="1:8" x14ac:dyDescent="0.2">
      <c r="A15" s="28"/>
      <c r="B15" s="49" t="s">
        <v>53</v>
      </c>
      <c r="C15" s="25">
        <f t="shared" ref="C15:H15" si="2">SUM(C7:C14)</f>
        <v>55320665.313184001</v>
      </c>
      <c r="D15" s="25">
        <f t="shared" si="2"/>
        <v>14682808.982710397</v>
      </c>
      <c r="E15" s="25">
        <f t="shared" si="2"/>
        <v>70003474.295894384</v>
      </c>
      <c r="F15" s="25">
        <f t="shared" si="2"/>
        <v>42644558.300000004</v>
      </c>
      <c r="G15" s="25">
        <f t="shared" si="2"/>
        <v>42644558.300000004</v>
      </c>
      <c r="H15" s="25">
        <f t="shared" si="2"/>
        <v>27358915.995894391</v>
      </c>
    </row>
    <row r="18" spans="1:8" ht="45" customHeight="1" x14ac:dyDescent="0.2">
      <c r="A18" s="59" t="s">
        <v>128</v>
      </c>
      <c r="B18" s="60"/>
      <c r="C18" s="60"/>
      <c r="D18" s="60"/>
      <c r="E18" s="60"/>
      <c r="F18" s="60"/>
      <c r="G18" s="60"/>
      <c r="H18" s="61"/>
    </row>
    <row r="20" spans="1:8" x14ac:dyDescent="0.2">
      <c r="A20" s="64" t="s">
        <v>54</v>
      </c>
      <c r="B20" s="65"/>
      <c r="C20" s="59" t="s">
        <v>60</v>
      </c>
      <c r="D20" s="60"/>
      <c r="E20" s="60"/>
      <c r="F20" s="60"/>
      <c r="G20" s="61"/>
      <c r="H20" s="62" t="s">
        <v>59</v>
      </c>
    </row>
    <row r="21" spans="1:8" ht="22.5" x14ac:dyDescent="0.2">
      <c r="A21" s="66"/>
      <c r="B21" s="67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63"/>
    </row>
    <row r="22" spans="1:8" x14ac:dyDescent="0.2">
      <c r="A22" s="68"/>
      <c r="B22" s="69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59" t="s">
        <v>144</v>
      </c>
      <c r="B32" s="60"/>
      <c r="C32" s="60"/>
      <c r="D32" s="60"/>
      <c r="E32" s="60"/>
      <c r="F32" s="60"/>
      <c r="G32" s="60"/>
      <c r="H32" s="61"/>
    </row>
    <row r="33" spans="1:8" x14ac:dyDescent="0.2">
      <c r="A33" s="64" t="s">
        <v>54</v>
      </c>
      <c r="B33" s="65"/>
      <c r="C33" s="59" t="s">
        <v>60</v>
      </c>
      <c r="D33" s="60"/>
      <c r="E33" s="60"/>
      <c r="F33" s="60"/>
      <c r="G33" s="61"/>
      <c r="H33" s="62" t="s">
        <v>59</v>
      </c>
    </row>
    <row r="34" spans="1:8" ht="22.5" x14ac:dyDescent="0.2">
      <c r="A34" s="66"/>
      <c r="B34" s="67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63"/>
    </row>
    <row r="35" spans="1:8" x14ac:dyDescent="0.2">
      <c r="A35" s="68"/>
      <c r="B35" s="69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51" t="s">
        <v>13</v>
      </c>
      <c r="C37" s="36">
        <f t="shared" ref="C37:H37" si="3">C15</f>
        <v>55320665.313184001</v>
      </c>
      <c r="D37" s="36">
        <f t="shared" si="3"/>
        <v>14682808.982710397</v>
      </c>
      <c r="E37" s="36">
        <f t="shared" si="3"/>
        <v>70003474.295894384</v>
      </c>
      <c r="F37" s="36">
        <f t="shared" si="3"/>
        <v>42644558.300000004</v>
      </c>
      <c r="G37" s="36">
        <f t="shared" si="3"/>
        <v>42644558.300000004</v>
      </c>
      <c r="H37" s="36">
        <f t="shared" si="3"/>
        <v>27358915.995894391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55320665.313184001</v>
      </c>
      <c r="D51" s="25">
        <f t="shared" si="4"/>
        <v>14682808.982710397</v>
      </c>
      <c r="E51" s="25">
        <f t="shared" si="4"/>
        <v>70003474.295894384</v>
      </c>
      <c r="F51" s="25">
        <f t="shared" si="4"/>
        <v>42644558.300000004</v>
      </c>
      <c r="G51" s="25">
        <f t="shared" si="4"/>
        <v>42644558.300000004</v>
      </c>
      <c r="H51" s="25">
        <f t="shared" si="4"/>
        <v>27358915.995894391</v>
      </c>
    </row>
  </sheetData>
  <sheetProtection formatCells="0" formatColumns="0" formatRows="0" insertRows="0" deleteRows="0" autoFilter="0"/>
  <mergeCells count="12">
    <mergeCell ref="A32:H32"/>
    <mergeCell ref="A33:B35"/>
    <mergeCell ref="C33:G33"/>
    <mergeCell ref="H33:H34"/>
    <mergeCell ref="C20:G20"/>
    <mergeCell ref="H20:H21"/>
    <mergeCell ref="A1:H1"/>
    <mergeCell ref="A3:B5"/>
    <mergeCell ref="A18:H18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D17" sqref="D17:G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145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COG!C77</f>
        <v>55320665.313184008</v>
      </c>
      <c r="D17" s="15">
        <f>COG!D77</f>
        <v>14682808.982710388</v>
      </c>
      <c r="E17" s="15">
        <f>COG!E77</f>
        <v>70003474.295894399</v>
      </c>
      <c r="F17" s="15">
        <f>COG!F77</f>
        <v>42644558.299999997</v>
      </c>
      <c r="G17" s="15">
        <f>COG!G77</f>
        <v>42644558.299999997</v>
      </c>
      <c r="H17" s="15">
        <f>COG!H77</f>
        <v>27358915.995894399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SUM(C17:C41)</f>
        <v>55320665.313184008</v>
      </c>
      <c r="D42" s="25">
        <f t="shared" si="0"/>
        <v>14682808.982710388</v>
      </c>
      <c r="E42" s="25">
        <f t="shared" si="0"/>
        <v>70003474.295894399</v>
      </c>
      <c r="F42" s="25">
        <f t="shared" si="0"/>
        <v>42644558.299999997</v>
      </c>
      <c r="G42" s="25">
        <f t="shared" si="0"/>
        <v>42644558.299999997</v>
      </c>
      <c r="H42" s="25">
        <f t="shared" si="0"/>
        <v>27358915.995894399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2018-07-19T18:49:30Z</cp:lastPrinted>
  <dcterms:created xsi:type="dcterms:W3CDTF">2014-02-10T03:37:14Z</dcterms:created>
  <dcterms:modified xsi:type="dcterms:W3CDTF">2018-07-19T18:49:35Z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