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Financiera 4° Trimestre 2019\Fomatos - copia\"/>
    </mc:Choice>
  </mc:AlternateContent>
  <bookViews>
    <workbookView xWindow="-120" yWindow="-120" windowWidth="20730" windowHeight="111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COG!$A$1:$I$77</definedName>
    <definedName name="_xlnm.Print_Area" localSheetId="0">COG!$A$1:$H$88</definedName>
    <definedName name="_xlnm.Print_Area" localSheetId="1">CTG!$A$1:$H$16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4" l="1"/>
  <c r="E12" i="4"/>
  <c r="E11" i="4"/>
  <c r="E10" i="4"/>
  <c r="E9" i="4"/>
  <c r="E8" i="4"/>
  <c r="E7" i="4"/>
  <c r="J32" i="6"/>
  <c r="G77" i="6"/>
  <c r="K77" i="6" s="1"/>
  <c r="G45" i="6"/>
  <c r="F45" i="6"/>
  <c r="H45" i="6"/>
  <c r="H48" i="6"/>
  <c r="H47" i="6"/>
  <c r="E54" i="6"/>
  <c r="E53" i="6"/>
  <c r="E52" i="6"/>
  <c r="E51" i="6"/>
  <c r="E50" i="6"/>
  <c r="E49" i="6"/>
  <c r="E48" i="6"/>
  <c r="E47" i="6"/>
  <c r="E46" i="6"/>
  <c r="E45" i="6"/>
  <c r="E44" i="6"/>
  <c r="F77" i="6"/>
  <c r="E32" i="6"/>
  <c r="E31" i="6"/>
  <c r="E30" i="6"/>
  <c r="E29" i="6"/>
  <c r="E28" i="6"/>
  <c r="E27" i="6"/>
  <c r="E26" i="6"/>
  <c r="E25" i="6"/>
  <c r="E24" i="6"/>
  <c r="E21" i="6" l="1"/>
  <c r="H17" i="6"/>
  <c r="E22" i="6"/>
  <c r="E20" i="6"/>
  <c r="E19" i="6"/>
  <c r="E18" i="6"/>
  <c r="E14" i="6"/>
  <c r="E6" i="6"/>
  <c r="H21" i="6" l="1"/>
  <c r="H6" i="6" l="1"/>
  <c r="F8" i="8" l="1"/>
  <c r="F6" i="8"/>
  <c r="C6" i="8" l="1"/>
  <c r="E15" i="4" l="1"/>
  <c r="H54" i="6" l="1"/>
  <c r="H50" i="6"/>
  <c r="H49" i="6"/>
  <c r="H46" i="6"/>
  <c r="H44" i="6"/>
  <c r="H32" i="6"/>
  <c r="H31" i="6"/>
  <c r="H30" i="6"/>
  <c r="H29" i="6"/>
  <c r="H28" i="6"/>
  <c r="H27" i="6"/>
  <c r="H26" i="6"/>
  <c r="H25" i="6"/>
  <c r="H24" i="6"/>
  <c r="H22" i="6"/>
  <c r="H20" i="6"/>
  <c r="H19" i="6"/>
  <c r="H18" i="6"/>
  <c r="H16" i="6"/>
  <c r="H15" i="6"/>
  <c r="H14" i="6"/>
  <c r="H10" i="6"/>
  <c r="H9" i="6"/>
  <c r="H8" i="6"/>
  <c r="H7" i="6"/>
  <c r="H13" i="4"/>
  <c r="H12" i="4"/>
  <c r="H11" i="4"/>
  <c r="H10" i="4"/>
  <c r="H9" i="4"/>
  <c r="H8" i="4"/>
  <c r="H7" i="4"/>
  <c r="C77" i="6"/>
  <c r="G8" i="8"/>
  <c r="E8" i="8"/>
  <c r="G6" i="8"/>
  <c r="C8" i="8"/>
  <c r="H8" i="8" l="1"/>
  <c r="F16" i="8"/>
  <c r="D8" i="8"/>
  <c r="G16" i="8"/>
  <c r="C16" i="8"/>
  <c r="H15" i="4" l="1"/>
  <c r="G15" i="4"/>
  <c r="F15" i="4"/>
  <c r="C15" i="4"/>
  <c r="C17" i="5" l="1"/>
  <c r="C42" i="5" s="1"/>
  <c r="C51" i="4"/>
  <c r="E17" i="5"/>
  <c r="E42" i="5" s="1"/>
  <c r="E51" i="4"/>
  <c r="H17" i="5"/>
  <c r="H42" i="5" s="1"/>
  <c r="H51" i="4"/>
  <c r="G17" i="5"/>
  <c r="G42" i="5" s="1"/>
  <c r="G51" i="4"/>
  <c r="F17" i="5"/>
  <c r="F42" i="5" s="1"/>
  <c r="F51" i="4"/>
  <c r="D15" i="4"/>
  <c r="D17" i="5" l="1"/>
  <c r="D42" i="5" s="1"/>
  <c r="D51" i="4"/>
  <c r="E77" i="6" l="1"/>
  <c r="E6" i="8"/>
  <c r="E16" i="8" s="1"/>
  <c r="D77" i="6"/>
  <c r="H11" i="6"/>
  <c r="H77" i="6" s="1"/>
  <c r="H6" i="8" l="1"/>
  <c r="H16" i="8" s="1"/>
  <c r="D6" i="8"/>
  <c r="D16" i="8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<sst xmlns="http://schemas.openxmlformats.org/spreadsheetml/2006/main" count="220" uniqueCount="147">
  <si>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</si>
  <si>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</si>
  <si>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</si>
  <si>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</si>
  <si>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</si>
  <si>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</si>
  <si>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</si>
  <si>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</si>
  <si>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</si>
  <si>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</si>
  <si>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</si>
  <si>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</si>
  <si>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</si>
  <si>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</si>
  <si>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</si>
  <si>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</si>
  <si>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</si>
  <si>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</si>
  <si>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</si>
  <si>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</si>
  <si>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</si>
  <si>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</si>
  <si>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</si>
  <si>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</si>
  <si>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</si>
  <si>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</si>
  <si>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</si>
  <si>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</si>
  <si>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</si>
  <si>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</si>
  <si>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</si>
  <si>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</si>
  <si>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</si>
  <si>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</si>
  <si>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</si>
  <si>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</si>
  <si>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</si>
  <si>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</si>
  <si>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</si>
  <si>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</si>
  <si>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</si>
  <si>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</si>
  <si>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</si>
  <si>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</si>
  <si>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</si>
  <si>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</si>
  <si>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</si>
  <si>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</si>
  <si>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</si>
  <si>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</si>
  <si>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</si>
  <si>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</si>
  <si>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</si>
  <si>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</si>
  <si>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</si>
  <si>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</si>
  <si>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</si>
  <si>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</si>
  <si>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</si>
  <si>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</si>
  <si>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</si>
  <si>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</si>
  <si>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</si>
  <si>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</si>
  <si>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</si>
  <si>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</si>
  <si>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</si>
  <si>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</si>
  <si>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</si>
  <si>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</si>
  <si>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</si>
  <si>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</si>
  <si>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</si>
  <si>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</si>
  <si>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</si>
  <si>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</si>
  <si>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</si>
  <si>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</si>
  <si>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</si>
  <si>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</si>
  <si>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</si>
  <si>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</si>
  <si>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</si>
  <si>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</si>
  <si>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</si>
  <si>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</si>
  <si>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</si>
  <si>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</si>
  <si>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</si>
  <si>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</si>
  <si>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</si>
  <si>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</si>
  <si>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</si>
  <si>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</si>
  <si>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</si>
  <si>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</si>
  <si>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</si>
  <si>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</si>
  <si>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</si>
  <si>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</si>
  <si>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</si>
  <si>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</si>
  <si>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</si>
  <si>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</si>
  <si>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</si>
  <si>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</si>
  <si>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</si>
  <si>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</si>
  <si>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</si>
  <si>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</si>
  <si>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</si>
  <si>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</si>
  <si>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</si>
  <si>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</si>
  <si>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</si>
  <si>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</si>
  <si>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</si>
  <si>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</si>
  <si>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</si>
  <si>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</si>
  <si>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</si>
  <si>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</si>
  <si>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</si>
  <si>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</si>
  <si>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</si>
  <si>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</si>
  <si>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</si>
  <si>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</si>
  <si>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</si>
  <si>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</si>
  <si>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</si>
  <si>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</si>
  <si>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</si>
  <si>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</si>
  <si>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</si>
  <si>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 xml:space="preserve">Dependencia o Unidad Administrativa 100 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</si>
  <si>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</si>
  <si>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</si>
  <si>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</t>
  </si>
  <si>
    <t>Director General
LAE Ruben David Rocha Lemus</t>
  </si>
  <si>
    <t>Patronato del Parque Zoológico de León
Estado Analítico del Ejercicio del Presupuesto de Egresos
Clasificación Económica (por Tipo de Gasto)
Del 01 de enero al 30 de junio de 2019</t>
  </si>
  <si>
    <t>Directora Administrativa
LAE Magdalena Abigail Carrera Simental</t>
  </si>
  <si>
    <t xml:space="preserve"> </t>
  </si>
  <si>
    <t>Patronato del Parque Zoológico de León
Estado Analítico del Ejercicio del Presupuesto de Egresos
Clasificación Administrativa
Del 01 de enero al 30 de septiembre de 2019</t>
  </si>
  <si>
    <t>Patronato del Parque Zoológico de León
Estado Analítico del Ejercicio del Presupuesto de Egresos
Clasificación Funcional (Finalidad y Función)
Del 01 de enero al 31 de diciembre de 2019</t>
  </si>
  <si>
    <t>Sector Paraestatal del Gobierno (Federal/Estatal/Municipal) de León
Estado Analítico del Ejercicio del Presupuesto de Egresos
Clasificación Administrativa
Del 01 de enero al 31 diciembre de 2019</t>
  </si>
  <si>
    <t>PA1:H56atronato del Parque Zoológico de León
Estado Analítico del Ejercicio del Presupuesto de Egresos
Clasificación por Objeto del Gasto (Capítulo y Concepto)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</si>
</sst>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7" fillId="0" borderId="0" xfId="7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0" fillId="0" borderId="0" xfId="0" applyNumberFormat="1" applyProtection="1">
      <protection locked="0"/>
    </xf>
    <xf numFmtId="4" fontId="2" fillId="3" borderId="15" xfId="0" applyNumberFormat="1" applyFont="1" applyFill="1" applyBorder="1" applyProtection="1"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2" fillId="0" borderId="2" xfId="9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Protection="1">
      <protection locked="0"/>
    </xf>
    <xf numFmtId="4" fontId="2" fillId="0" borderId="3" xfId="9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Protection="1">
      <protection locked="0"/>
    </xf>
    <xf numFmtId="165" fontId="8" fillId="0" borderId="0" xfId="0" applyNumberFormat="1" applyFont="1"/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9</xdr:col>
      <xdr:colOff>152381</xdr:colOff>
      <xdr:row>5</xdr:row>
      <xdr:rowOff>152381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3CC314-3965-43EF-A34A-02858FD0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1371600"/>
          <a:ext cx="152381" cy="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workbookViewId="0">
      <selection activeCell="K80" sqref="K8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.33203125" style="1" bestFit="1" customWidth="1"/>
    <col min="10" max="10" width="13" style="1" bestFit="1" customWidth="1"/>
    <col min="11" max="12" width="14" style="1" bestFit="1" customWidth="1"/>
    <col min="13" max="16384" width="12" style="1"/>
  </cols>
  <sheetData>
    <row r="1" spans="1:9" ht="50.1" customHeight="1" x14ac:dyDescent="0.2">
      <c r="A1" s="69" t="s">
        <v>146</v>
      </c>
      <c r="B1" s="70"/>
      <c r="C1" s="70"/>
      <c r="D1" s="70"/>
      <c r="E1" s="70"/>
      <c r="F1" s="70"/>
      <c r="G1" s="70"/>
      <c r="H1" s="71"/>
    </row>
    <row r="2" spans="1:9" x14ac:dyDescent="0.2">
      <c r="A2" s="74" t="s">
        <v>54</v>
      </c>
      <c r="B2" s="75"/>
      <c r="C2" s="69" t="s">
        <v>60</v>
      </c>
      <c r="D2" s="70"/>
      <c r="E2" s="70"/>
      <c r="F2" s="70"/>
      <c r="G2" s="71"/>
      <c r="H2" s="72" t="s">
        <v>59</v>
      </c>
    </row>
    <row r="3" spans="1:9" ht="24.95" customHeight="1" x14ac:dyDescent="0.2">
      <c r="A3" s="76"/>
      <c r="B3" s="7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3"/>
    </row>
    <row r="4" spans="1:9" x14ac:dyDescent="0.2">
      <c r="A4" s="78"/>
      <c r="B4" s="7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9" x14ac:dyDescent="0.2">
      <c r="A5" s="50" t="s">
        <v>61</v>
      </c>
      <c r="B5" s="7"/>
      <c r="C5" s="14"/>
      <c r="D5" s="14"/>
      <c r="E5" s="14" t="s">
        <v>142</v>
      </c>
      <c r="F5" s="14" t="s">
        <v>142</v>
      </c>
      <c r="G5" s="14"/>
      <c r="H5" s="14"/>
    </row>
    <row r="6" spans="1:9" x14ac:dyDescent="0.2">
      <c r="A6" s="5"/>
      <c r="B6" s="11" t="s">
        <v>70</v>
      </c>
      <c r="C6" s="15">
        <v>15890168.280000001</v>
      </c>
      <c r="D6" s="15">
        <v>-1128737.5000000019</v>
      </c>
      <c r="E6" s="15">
        <f>+C6+D6</f>
        <v>14761430.779999999</v>
      </c>
      <c r="F6" s="15">
        <v>14761430.779999999</v>
      </c>
      <c r="G6" s="59">
        <v>14761430.779999999</v>
      </c>
      <c r="H6" s="15">
        <f>E6-F6</f>
        <v>0</v>
      </c>
      <c r="I6" s="58"/>
    </row>
    <row r="7" spans="1:9" x14ac:dyDescent="0.2">
      <c r="A7" s="5"/>
      <c r="B7" s="11" t="s">
        <v>71</v>
      </c>
      <c r="C7" s="15">
        <v>1075662.23</v>
      </c>
      <c r="D7" s="15">
        <v>256286.46999999997</v>
      </c>
      <c r="E7" s="15">
        <v>1331948.7</v>
      </c>
      <c r="F7" s="15">
        <v>1331948.7</v>
      </c>
      <c r="G7" s="59">
        <v>1331948.7</v>
      </c>
      <c r="H7" s="15">
        <f t="shared" ref="H7:H11" si="0">E7-F7</f>
        <v>0</v>
      </c>
      <c r="I7" s="58"/>
    </row>
    <row r="8" spans="1:9" x14ac:dyDescent="0.2">
      <c r="A8" s="5"/>
      <c r="B8" s="11" t="s">
        <v>72</v>
      </c>
      <c r="C8" s="15">
        <v>4444213.7300000004</v>
      </c>
      <c r="D8" s="15">
        <v>631561.5</v>
      </c>
      <c r="E8" s="15">
        <v>5075775.2300000004</v>
      </c>
      <c r="F8" s="15">
        <v>5075775.2300000004</v>
      </c>
      <c r="G8" s="59">
        <v>5075775.2300000004</v>
      </c>
      <c r="H8" s="15">
        <f t="shared" si="0"/>
        <v>0</v>
      </c>
      <c r="I8" s="58"/>
    </row>
    <row r="9" spans="1:9" x14ac:dyDescent="0.2">
      <c r="A9" s="5"/>
      <c r="B9" s="11" t="s">
        <v>35</v>
      </c>
      <c r="C9" s="15">
        <v>5015713.9100000011</v>
      </c>
      <c r="D9" s="15">
        <v>-685445.04000000097</v>
      </c>
      <c r="E9" s="15">
        <v>4330268.87</v>
      </c>
      <c r="F9" s="15">
        <v>4330268.87</v>
      </c>
      <c r="G9" s="59">
        <v>4330268.87</v>
      </c>
      <c r="H9" s="15">
        <f t="shared" si="0"/>
        <v>0</v>
      </c>
      <c r="I9" s="58"/>
    </row>
    <row r="10" spans="1:9" x14ac:dyDescent="0.2">
      <c r="A10" s="5"/>
      <c r="B10" s="11" t="s">
        <v>73</v>
      </c>
      <c r="C10" s="15">
        <v>5746311.6599999983</v>
      </c>
      <c r="D10" s="15">
        <v>873969.49000000209</v>
      </c>
      <c r="E10" s="15">
        <v>6620281.1500000004</v>
      </c>
      <c r="F10" s="15">
        <v>6620281.1500000004</v>
      </c>
      <c r="G10" s="59">
        <v>6620281.1500000004</v>
      </c>
      <c r="H10" s="15">
        <f t="shared" si="0"/>
        <v>0</v>
      </c>
      <c r="I10" s="58"/>
    </row>
    <row r="11" spans="1:9" x14ac:dyDescent="0.2">
      <c r="A11" s="5"/>
      <c r="B11" s="11" t="s">
        <v>36</v>
      </c>
      <c r="C11" s="15">
        <v>381364.1</v>
      </c>
      <c r="D11" s="15">
        <v>-381364.1</v>
      </c>
      <c r="E11" s="15">
        <v>0</v>
      </c>
      <c r="F11" s="15">
        <v>0</v>
      </c>
      <c r="G11" s="59">
        <v>0</v>
      </c>
      <c r="H11" s="15">
        <f t="shared" si="0"/>
        <v>0</v>
      </c>
      <c r="I11" s="58"/>
    </row>
    <row r="12" spans="1:9" x14ac:dyDescent="0.2">
      <c r="A12" s="5"/>
      <c r="B12" s="11" t="s">
        <v>74</v>
      </c>
      <c r="C12" s="15"/>
      <c r="D12" s="15" t="s">
        <v>142</v>
      </c>
      <c r="E12" s="15"/>
      <c r="F12" s="59" t="s">
        <v>142</v>
      </c>
      <c r="G12" s="59" t="s">
        <v>142</v>
      </c>
      <c r="H12" s="15"/>
      <c r="I12" s="58"/>
    </row>
    <row r="13" spans="1:9" x14ac:dyDescent="0.2">
      <c r="A13" s="50" t="s">
        <v>62</v>
      </c>
      <c r="B13" s="7"/>
      <c r="C13" s="15"/>
      <c r="D13" s="15"/>
      <c r="E13" s="15" t="s">
        <v>142</v>
      </c>
      <c r="F13" s="59" t="s">
        <v>142</v>
      </c>
      <c r="G13" s="59" t="s">
        <v>142</v>
      </c>
      <c r="H13" s="15"/>
      <c r="I13" s="58"/>
    </row>
    <row r="14" spans="1:9" x14ac:dyDescent="0.2">
      <c r="A14" s="5"/>
      <c r="B14" s="11" t="s">
        <v>75</v>
      </c>
      <c r="C14" s="15">
        <v>579218.29</v>
      </c>
      <c r="D14" s="15">
        <v>169915.03999999992</v>
      </c>
      <c r="E14" s="15">
        <f t="shared" ref="E14" si="1">+C14+D14</f>
        <v>749133.33</v>
      </c>
      <c r="F14" s="15">
        <v>749133.33</v>
      </c>
      <c r="G14" s="59">
        <v>749133.33</v>
      </c>
      <c r="H14" s="15">
        <f t="shared" ref="H14:H22" si="2">E14-F14</f>
        <v>0</v>
      </c>
      <c r="I14" s="58"/>
    </row>
    <row r="15" spans="1:9" x14ac:dyDescent="0.2">
      <c r="A15" s="5"/>
      <c r="B15" s="11" t="s">
        <v>76</v>
      </c>
      <c r="C15" s="15">
        <v>11557000</v>
      </c>
      <c r="D15" s="15">
        <v>-685094.59999999963</v>
      </c>
      <c r="E15" s="15">
        <v>10871905.4</v>
      </c>
      <c r="F15" s="15">
        <v>10871905.4</v>
      </c>
      <c r="G15" s="59">
        <v>10871905.4</v>
      </c>
      <c r="H15" s="15">
        <f t="shared" si="2"/>
        <v>0</v>
      </c>
      <c r="I15" s="58"/>
    </row>
    <row r="16" spans="1:9" x14ac:dyDescent="0.2">
      <c r="A16" s="5"/>
      <c r="B16" s="11" t="s">
        <v>77</v>
      </c>
      <c r="C16" s="15">
        <v>4882852.09</v>
      </c>
      <c r="D16" s="15">
        <v>-467330.54999999981</v>
      </c>
      <c r="E16" s="15">
        <v>4415521.54</v>
      </c>
      <c r="F16" s="15">
        <v>4415521.54</v>
      </c>
      <c r="G16" s="59">
        <v>4415521.54</v>
      </c>
      <c r="H16" s="15">
        <f t="shared" si="2"/>
        <v>0</v>
      </c>
      <c r="I16" s="58"/>
    </row>
    <row r="17" spans="1:11" x14ac:dyDescent="0.2">
      <c r="A17" s="5"/>
      <c r="B17" s="11" t="s">
        <v>78</v>
      </c>
      <c r="C17" s="15">
        <v>0</v>
      </c>
      <c r="D17" s="15">
        <v>0</v>
      </c>
      <c r="E17" s="15">
        <v>0</v>
      </c>
      <c r="F17" s="59">
        <v>0</v>
      </c>
      <c r="G17" s="59">
        <v>0</v>
      </c>
      <c r="H17" s="15">
        <f t="shared" si="2"/>
        <v>0</v>
      </c>
      <c r="I17" s="58"/>
    </row>
    <row r="18" spans="1:11" x14ac:dyDescent="0.2">
      <c r="A18" s="5"/>
      <c r="B18" s="11" t="s">
        <v>79</v>
      </c>
      <c r="C18" s="15">
        <v>223000</v>
      </c>
      <c r="D18" s="15">
        <v>29756.859999999986</v>
      </c>
      <c r="E18" s="15">
        <f t="shared" ref="E18:E21" si="3">+C18+D18</f>
        <v>252756.86</v>
      </c>
      <c r="F18" s="15">
        <v>252756.86</v>
      </c>
      <c r="G18" s="59">
        <v>252756.86</v>
      </c>
      <c r="H18" s="15">
        <f t="shared" si="2"/>
        <v>0</v>
      </c>
      <c r="I18" s="58"/>
    </row>
    <row r="19" spans="1:11" x14ac:dyDescent="0.2">
      <c r="A19" s="5"/>
      <c r="B19" s="11" t="s">
        <v>80</v>
      </c>
      <c r="C19" s="15">
        <v>652181.31999999995</v>
      </c>
      <c r="D19" s="15">
        <v>85098.190000000061</v>
      </c>
      <c r="E19" s="15">
        <f t="shared" si="3"/>
        <v>737279.51</v>
      </c>
      <c r="F19" s="15">
        <v>737279.51</v>
      </c>
      <c r="G19" s="59">
        <v>737279.51</v>
      </c>
      <c r="H19" s="15">
        <f t="shared" si="2"/>
        <v>0</v>
      </c>
      <c r="I19" s="58"/>
    </row>
    <row r="20" spans="1:11" x14ac:dyDescent="0.2">
      <c r="A20" s="5"/>
      <c r="B20" s="11" t="s">
        <v>81</v>
      </c>
      <c r="C20" s="15">
        <v>219500</v>
      </c>
      <c r="D20" s="15">
        <v>37579.200000000012</v>
      </c>
      <c r="E20" s="15">
        <f t="shared" si="3"/>
        <v>257079.2</v>
      </c>
      <c r="F20" s="15">
        <v>257079.2</v>
      </c>
      <c r="G20" s="59">
        <v>257079.2</v>
      </c>
      <c r="H20" s="15">
        <f t="shared" si="2"/>
        <v>0</v>
      </c>
      <c r="I20" s="58"/>
    </row>
    <row r="21" spans="1:11" x14ac:dyDescent="0.2">
      <c r="A21" s="5"/>
      <c r="B21" s="11" t="s">
        <v>82</v>
      </c>
      <c r="C21" s="15">
        <v>0</v>
      </c>
      <c r="D21" s="15">
        <v>0</v>
      </c>
      <c r="E21" s="15">
        <f t="shared" si="3"/>
        <v>0</v>
      </c>
      <c r="F21" s="59">
        <v>0</v>
      </c>
      <c r="G21" s="59">
        <v>0</v>
      </c>
      <c r="H21" s="15">
        <f t="shared" si="2"/>
        <v>0</v>
      </c>
      <c r="I21" s="58"/>
    </row>
    <row r="22" spans="1:11" x14ac:dyDescent="0.2">
      <c r="A22" s="5"/>
      <c r="B22" s="11" t="s">
        <v>83</v>
      </c>
      <c r="C22" s="15">
        <v>124000</v>
      </c>
      <c r="D22" s="15">
        <v>71126.34</v>
      </c>
      <c r="E22" s="15">
        <f>+C22+D22</f>
        <v>195126.34</v>
      </c>
      <c r="F22" s="15">
        <v>195126.34</v>
      </c>
      <c r="G22" s="59">
        <v>195126.34</v>
      </c>
      <c r="H22" s="15">
        <f t="shared" si="2"/>
        <v>0</v>
      </c>
      <c r="I22" s="58"/>
    </row>
    <row r="23" spans="1:11" x14ac:dyDescent="0.2">
      <c r="A23" s="50" t="s">
        <v>63</v>
      </c>
      <c r="B23" s="7"/>
      <c r="C23" s="15"/>
      <c r="D23" s="15"/>
      <c r="E23" s="59" t="s">
        <v>142</v>
      </c>
      <c r="F23" s="59" t="s">
        <v>142</v>
      </c>
      <c r="G23" s="59" t="s">
        <v>142</v>
      </c>
      <c r="H23" s="15"/>
      <c r="I23" s="58"/>
    </row>
    <row r="24" spans="1:11" x14ac:dyDescent="0.2">
      <c r="A24" s="5"/>
      <c r="B24" s="11" t="s">
        <v>84</v>
      </c>
      <c r="C24" s="15">
        <v>1536200</v>
      </c>
      <c r="D24" s="15">
        <v>417766.49</v>
      </c>
      <c r="E24" s="15">
        <f t="shared" ref="E24:E32" si="4">+C24+D24</f>
        <v>1953966.49</v>
      </c>
      <c r="F24" s="15">
        <v>1953966.49</v>
      </c>
      <c r="G24" s="59">
        <v>1953966.49</v>
      </c>
      <c r="H24" s="15">
        <f t="shared" ref="H24:H32" si="5">E24-F24</f>
        <v>0</v>
      </c>
      <c r="I24" s="58"/>
    </row>
    <row r="25" spans="1:11" x14ac:dyDescent="0.2">
      <c r="A25" s="5"/>
      <c r="B25" s="11" t="s">
        <v>85</v>
      </c>
      <c r="C25" s="15">
        <v>357931.7</v>
      </c>
      <c r="D25" s="15">
        <v>240711.67999999999</v>
      </c>
      <c r="E25" s="15">
        <f t="shared" si="4"/>
        <v>598643.38</v>
      </c>
      <c r="F25" s="15">
        <v>598643.38</v>
      </c>
      <c r="G25" s="59">
        <v>598643.38</v>
      </c>
      <c r="H25" s="15">
        <f t="shared" si="5"/>
        <v>0</v>
      </c>
      <c r="I25" s="58"/>
      <c r="K25" s="58" t="s">
        <v>142</v>
      </c>
    </row>
    <row r="26" spans="1:11" x14ac:dyDescent="0.2">
      <c r="A26" s="5"/>
      <c r="B26" s="11" t="s">
        <v>86</v>
      </c>
      <c r="C26" s="15">
        <v>291082</v>
      </c>
      <c r="D26" s="15">
        <v>183901.46999999997</v>
      </c>
      <c r="E26" s="15">
        <f t="shared" si="4"/>
        <v>474983.47</v>
      </c>
      <c r="F26" s="15">
        <v>474983.47</v>
      </c>
      <c r="G26" s="59">
        <v>474983.47</v>
      </c>
      <c r="H26" s="15">
        <f t="shared" si="5"/>
        <v>0</v>
      </c>
      <c r="I26" s="58"/>
    </row>
    <row r="27" spans="1:11" x14ac:dyDescent="0.2">
      <c r="A27" s="5"/>
      <c r="B27" s="11" t="s">
        <v>87</v>
      </c>
      <c r="C27" s="15">
        <v>734994.59000000008</v>
      </c>
      <c r="D27" s="15">
        <v>548293.18999999994</v>
      </c>
      <c r="E27" s="15">
        <f t="shared" si="4"/>
        <v>1283287.78</v>
      </c>
      <c r="F27" s="15">
        <v>1283287.78</v>
      </c>
      <c r="G27" s="59">
        <v>1283287.78</v>
      </c>
      <c r="H27" s="15">
        <f t="shared" si="5"/>
        <v>0</v>
      </c>
      <c r="I27" s="58"/>
    </row>
    <row r="28" spans="1:11" x14ac:dyDescent="0.2">
      <c r="A28" s="5"/>
      <c r="B28" s="11" t="s">
        <v>88</v>
      </c>
      <c r="C28" s="15">
        <v>3060050.27</v>
      </c>
      <c r="D28" s="15">
        <v>215785.75999999978</v>
      </c>
      <c r="E28" s="15">
        <f t="shared" si="4"/>
        <v>3275836.03</v>
      </c>
      <c r="F28" s="15">
        <v>3275836.03</v>
      </c>
      <c r="G28" s="59">
        <v>3275836.03</v>
      </c>
      <c r="H28" s="15">
        <f t="shared" si="5"/>
        <v>0</v>
      </c>
      <c r="I28" s="58"/>
    </row>
    <row r="29" spans="1:11" x14ac:dyDescent="0.2">
      <c r="A29" s="5"/>
      <c r="B29" s="11" t="s">
        <v>89</v>
      </c>
      <c r="C29" s="15">
        <v>2679234.2700000005</v>
      </c>
      <c r="D29" s="15">
        <v>-318873.28000000026</v>
      </c>
      <c r="E29" s="15">
        <f t="shared" si="4"/>
        <v>2360360.9900000002</v>
      </c>
      <c r="F29" s="15">
        <v>2360360.9900000002</v>
      </c>
      <c r="G29" s="59">
        <v>2360360.9900000002</v>
      </c>
      <c r="H29" s="15">
        <f t="shared" si="5"/>
        <v>0</v>
      </c>
      <c r="I29" s="58"/>
    </row>
    <row r="30" spans="1:11" x14ac:dyDescent="0.2">
      <c r="A30" s="5"/>
      <c r="B30" s="11" t="s">
        <v>90</v>
      </c>
      <c r="C30" s="15">
        <v>228211.18</v>
      </c>
      <c r="D30" s="15">
        <v>31797.380000000005</v>
      </c>
      <c r="E30" s="15">
        <f t="shared" si="4"/>
        <v>260008.56</v>
      </c>
      <c r="F30" s="15">
        <v>260008.56</v>
      </c>
      <c r="G30" s="59">
        <v>260008.56</v>
      </c>
      <c r="H30" s="15">
        <f t="shared" si="5"/>
        <v>0</v>
      </c>
      <c r="I30" s="58"/>
    </row>
    <row r="31" spans="1:11" x14ac:dyDescent="0.2">
      <c r="A31" s="5"/>
      <c r="B31" s="11" t="s">
        <v>91</v>
      </c>
      <c r="C31" s="15">
        <v>2899839.06</v>
      </c>
      <c r="D31" s="15">
        <v>2785391.7600000002</v>
      </c>
      <c r="E31" s="15">
        <f t="shared" si="4"/>
        <v>5685230.8200000003</v>
      </c>
      <c r="F31" s="15">
        <v>5685230.8200000003</v>
      </c>
      <c r="G31" s="59">
        <v>5685230.8200000003</v>
      </c>
      <c r="H31" s="15">
        <f t="shared" si="5"/>
        <v>0</v>
      </c>
      <c r="I31" s="58"/>
    </row>
    <row r="32" spans="1:11" x14ac:dyDescent="0.2">
      <c r="A32" s="5"/>
      <c r="B32" s="11" t="s">
        <v>19</v>
      </c>
      <c r="C32" s="15">
        <v>530563.32000000007</v>
      </c>
      <c r="D32" s="15">
        <v>876208.34</v>
      </c>
      <c r="E32" s="15">
        <f t="shared" si="4"/>
        <v>1406771.6600000001</v>
      </c>
      <c r="F32" s="15">
        <v>1406771.6599999885</v>
      </c>
      <c r="G32" s="15">
        <v>1406771.6599999885</v>
      </c>
      <c r="H32" s="15">
        <f t="shared" si="5"/>
        <v>1.1641532182693481E-8</v>
      </c>
      <c r="I32" s="58"/>
      <c r="J32" s="68">
        <f>+C32-F32</f>
        <v>-876208.33999998844</v>
      </c>
    </row>
    <row r="33" spans="1:9" x14ac:dyDescent="0.2">
      <c r="A33" s="50" t="s">
        <v>64</v>
      </c>
      <c r="B33" s="7"/>
      <c r="C33" s="15"/>
      <c r="D33" s="15"/>
      <c r="E33" s="15"/>
      <c r="F33" s="59"/>
      <c r="G33" s="59"/>
      <c r="H33" s="15"/>
    </row>
    <row r="34" spans="1:9" x14ac:dyDescent="0.2">
      <c r="A34" s="5"/>
      <c r="B34" s="11" t="s">
        <v>92</v>
      </c>
      <c r="C34" s="15"/>
      <c r="D34" s="15"/>
      <c r="E34" s="15"/>
      <c r="F34" s="59"/>
      <c r="G34" s="59"/>
      <c r="H34" s="15"/>
    </row>
    <row r="35" spans="1:9" x14ac:dyDescent="0.2">
      <c r="A35" s="5"/>
      <c r="B35" s="11" t="s">
        <v>93</v>
      </c>
      <c r="C35" s="15"/>
      <c r="D35" s="15"/>
      <c r="E35" s="15"/>
      <c r="F35" s="59"/>
      <c r="G35" s="59"/>
      <c r="H35" s="15"/>
    </row>
    <row r="36" spans="1:9" x14ac:dyDescent="0.2">
      <c r="A36" s="5"/>
      <c r="B36" s="11" t="s">
        <v>94</v>
      </c>
      <c r="C36" s="15"/>
      <c r="D36" s="15"/>
      <c r="E36" s="15"/>
      <c r="F36" s="59"/>
      <c r="G36" s="59"/>
      <c r="H36" s="15"/>
    </row>
    <row r="37" spans="1:9" x14ac:dyDescent="0.2">
      <c r="A37" s="5"/>
      <c r="B37" s="11" t="s">
        <v>95</v>
      </c>
      <c r="C37" s="15"/>
      <c r="D37" s="15"/>
      <c r="E37" s="15"/>
      <c r="F37" s="59"/>
      <c r="G37" s="59"/>
      <c r="H37" s="15"/>
    </row>
    <row r="38" spans="1:9" x14ac:dyDescent="0.2">
      <c r="A38" s="5"/>
      <c r="B38" s="11" t="s">
        <v>41</v>
      </c>
      <c r="C38" s="15"/>
      <c r="D38" s="15"/>
      <c r="E38" s="15"/>
      <c r="F38" s="59"/>
      <c r="G38" s="59"/>
      <c r="H38" s="15"/>
    </row>
    <row r="39" spans="1:9" x14ac:dyDescent="0.2">
      <c r="A39" s="5"/>
      <c r="B39" s="11" t="s">
        <v>96</v>
      </c>
      <c r="C39" s="15"/>
      <c r="D39" s="15"/>
      <c r="E39" s="15"/>
      <c r="F39" s="59"/>
      <c r="G39" s="59"/>
      <c r="H39" s="15"/>
    </row>
    <row r="40" spans="1:9" x14ac:dyDescent="0.2">
      <c r="A40" s="5"/>
      <c r="B40" s="11" t="s">
        <v>97</v>
      </c>
      <c r="C40" s="15"/>
      <c r="D40" s="15"/>
      <c r="E40" s="15"/>
      <c r="F40" s="59"/>
      <c r="G40" s="59"/>
      <c r="H40" s="15"/>
    </row>
    <row r="41" spans="1:9" x14ac:dyDescent="0.2">
      <c r="A41" s="5"/>
      <c r="B41" s="11" t="s">
        <v>37</v>
      </c>
      <c r="C41" s="15"/>
      <c r="D41" s="15"/>
      <c r="E41" s="15"/>
      <c r="F41" s="59"/>
      <c r="G41" s="59"/>
      <c r="H41" s="15"/>
    </row>
    <row r="42" spans="1:9" x14ac:dyDescent="0.2">
      <c r="A42" s="5"/>
      <c r="B42" s="11" t="s">
        <v>98</v>
      </c>
      <c r="C42" s="15"/>
      <c r="D42" s="15"/>
      <c r="E42" s="15"/>
      <c r="F42" s="15"/>
      <c r="G42" s="59"/>
      <c r="H42" s="15"/>
    </row>
    <row r="43" spans="1:9" x14ac:dyDescent="0.2">
      <c r="A43" s="50" t="s">
        <v>65</v>
      </c>
      <c r="B43" s="7"/>
      <c r="C43" s="15"/>
      <c r="D43" s="15"/>
      <c r="E43" s="15"/>
      <c r="F43" s="15"/>
      <c r="G43" s="59"/>
      <c r="H43" s="15"/>
    </row>
    <row r="44" spans="1:9" x14ac:dyDescent="0.2">
      <c r="A44" s="5"/>
      <c r="B44" s="11" t="s">
        <v>99</v>
      </c>
      <c r="C44" s="15">
        <v>100350</v>
      </c>
      <c r="D44" s="15">
        <v>-49833.62</v>
      </c>
      <c r="E44" s="15">
        <f>+C44+D44</f>
        <v>50516.38</v>
      </c>
      <c r="F44" s="15">
        <v>50516.38</v>
      </c>
      <c r="G44" s="59">
        <v>50516.38</v>
      </c>
      <c r="H44" s="15">
        <f>E44-F44</f>
        <v>0</v>
      </c>
      <c r="I44" s="58"/>
    </row>
    <row r="45" spans="1:9" x14ac:dyDescent="0.2">
      <c r="A45" s="5"/>
      <c r="B45" s="11" t="s">
        <v>100</v>
      </c>
      <c r="C45" s="15">
        <v>0</v>
      </c>
      <c r="D45" s="15">
        <v>0</v>
      </c>
      <c r="E45" s="15">
        <f t="shared" ref="E45:E54" si="6">+C45+D45</f>
        <v>0</v>
      </c>
      <c r="F45" s="15">
        <f>C45-D45</f>
        <v>0</v>
      </c>
      <c r="G45" s="15">
        <f>D45-E45</f>
        <v>0</v>
      </c>
      <c r="H45" s="15">
        <f>E45-F45</f>
        <v>0</v>
      </c>
      <c r="I45" s="58"/>
    </row>
    <row r="46" spans="1:9" x14ac:dyDescent="0.2">
      <c r="A46" s="5"/>
      <c r="B46" s="11" t="s">
        <v>101</v>
      </c>
      <c r="C46" s="15">
        <v>40000</v>
      </c>
      <c r="D46" s="15">
        <v>-40000</v>
      </c>
      <c r="E46" s="15">
        <f t="shared" si="6"/>
        <v>0</v>
      </c>
      <c r="F46" s="15">
        <v>0</v>
      </c>
      <c r="G46" s="59">
        <v>0</v>
      </c>
      <c r="H46" s="15">
        <f>E46-F46</f>
        <v>0</v>
      </c>
      <c r="I46" s="58"/>
    </row>
    <row r="47" spans="1:9" x14ac:dyDescent="0.2">
      <c r="A47" s="5"/>
      <c r="B47" s="11" t="s">
        <v>102</v>
      </c>
      <c r="C47" s="15">
        <v>0</v>
      </c>
      <c r="D47" s="15">
        <v>2500000</v>
      </c>
      <c r="E47" s="15">
        <f t="shared" si="6"/>
        <v>2500000</v>
      </c>
      <c r="F47" s="15">
        <v>2500000</v>
      </c>
      <c r="G47" s="59">
        <v>2500000</v>
      </c>
      <c r="H47" s="15">
        <f t="shared" ref="H47:H48" si="7">E47-F47</f>
        <v>0</v>
      </c>
      <c r="I47" s="58"/>
    </row>
    <row r="48" spans="1:9" x14ac:dyDescent="0.2">
      <c r="A48" s="5"/>
      <c r="B48" s="11" t="s">
        <v>103</v>
      </c>
      <c r="C48" s="15">
        <v>0</v>
      </c>
      <c r="D48" s="15">
        <v>0</v>
      </c>
      <c r="E48" s="15">
        <f t="shared" si="6"/>
        <v>0</v>
      </c>
      <c r="F48" s="15"/>
      <c r="G48" s="59"/>
      <c r="H48" s="15">
        <f t="shared" si="7"/>
        <v>0</v>
      </c>
      <c r="I48" s="58"/>
    </row>
    <row r="49" spans="1:10" x14ac:dyDescent="0.2">
      <c r="A49" s="5"/>
      <c r="B49" s="11" t="s">
        <v>104</v>
      </c>
      <c r="C49" s="15">
        <v>290225</v>
      </c>
      <c r="D49" s="15">
        <v>-162334.48000000001</v>
      </c>
      <c r="E49" s="15">
        <f t="shared" si="6"/>
        <v>127890.51999999999</v>
      </c>
      <c r="F49" s="15">
        <v>127890.51999999999</v>
      </c>
      <c r="G49" s="59">
        <v>127890.51999999999</v>
      </c>
      <c r="H49" s="15">
        <f>E49-F49</f>
        <v>0</v>
      </c>
      <c r="I49" s="58"/>
    </row>
    <row r="50" spans="1:10" x14ac:dyDescent="0.2">
      <c r="A50" s="5"/>
      <c r="B50" s="11" t="s">
        <v>105</v>
      </c>
      <c r="C50" s="15">
        <v>400000</v>
      </c>
      <c r="D50" s="15">
        <v>-13102</v>
      </c>
      <c r="E50" s="15">
        <f t="shared" si="6"/>
        <v>386898</v>
      </c>
      <c r="F50" s="15">
        <v>386898</v>
      </c>
      <c r="G50" s="59">
        <v>386898</v>
      </c>
      <c r="H50" s="15">
        <f>E50-F50</f>
        <v>0</v>
      </c>
      <c r="I50" s="58"/>
    </row>
    <row r="51" spans="1:10" x14ac:dyDescent="0.2">
      <c r="A51" s="5"/>
      <c r="B51" s="11" t="s">
        <v>106</v>
      </c>
      <c r="C51" s="15">
        <v>0</v>
      </c>
      <c r="D51" s="15">
        <v>0</v>
      </c>
      <c r="E51" s="15">
        <f t="shared" si="6"/>
        <v>0</v>
      </c>
      <c r="F51" s="15">
        <v>0</v>
      </c>
      <c r="G51" s="15">
        <v>0</v>
      </c>
      <c r="H51" s="15">
        <v>0</v>
      </c>
      <c r="I51" s="58"/>
    </row>
    <row r="52" spans="1:10" x14ac:dyDescent="0.2">
      <c r="A52" s="5"/>
      <c r="B52" s="11" t="s">
        <v>107</v>
      </c>
      <c r="C52" s="15">
        <v>0</v>
      </c>
      <c r="D52" s="15">
        <v>0</v>
      </c>
      <c r="E52" s="15">
        <f t="shared" si="6"/>
        <v>0</v>
      </c>
      <c r="F52" s="15">
        <v>0</v>
      </c>
      <c r="G52" s="15">
        <v>0</v>
      </c>
      <c r="H52" s="15">
        <v>0</v>
      </c>
      <c r="I52" s="58"/>
    </row>
    <row r="53" spans="1:10" x14ac:dyDescent="0.2">
      <c r="A53" s="50" t="s">
        <v>66</v>
      </c>
      <c r="B53" s="7"/>
      <c r="C53" s="15">
        <v>0</v>
      </c>
      <c r="D53" s="15">
        <v>0</v>
      </c>
      <c r="E53" s="15">
        <f t="shared" si="6"/>
        <v>0</v>
      </c>
      <c r="F53" s="15">
        <v>0</v>
      </c>
      <c r="G53" s="15">
        <v>0</v>
      </c>
      <c r="H53" s="15">
        <v>0</v>
      </c>
      <c r="I53" s="58"/>
    </row>
    <row r="54" spans="1:10" x14ac:dyDescent="0.2">
      <c r="A54" s="5"/>
      <c r="B54" s="11" t="s">
        <v>108</v>
      </c>
      <c r="C54" s="15">
        <v>500000</v>
      </c>
      <c r="D54" s="15">
        <v>1207291.19</v>
      </c>
      <c r="E54" s="15">
        <f t="shared" si="6"/>
        <v>1707291.19</v>
      </c>
      <c r="F54" s="15">
        <v>1707291.19</v>
      </c>
      <c r="G54" s="15">
        <v>1707291.19</v>
      </c>
      <c r="H54" s="15">
        <f>E54-F54</f>
        <v>0</v>
      </c>
      <c r="I54" s="58"/>
      <c r="J54" s="58"/>
    </row>
    <row r="55" spans="1:10" x14ac:dyDescent="0.2">
      <c r="A55" s="5"/>
      <c r="B55" s="11" t="s">
        <v>109</v>
      </c>
      <c r="C55" s="15"/>
      <c r="D55" s="15"/>
      <c r="E55" s="15"/>
      <c r="F55" s="59"/>
      <c r="G55" s="59"/>
      <c r="H55" s="15"/>
    </row>
    <row r="56" spans="1:10" x14ac:dyDescent="0.2">
      <c r="A56" s="5"/>
      <c r="B56" s="11" t="s">
        <v>110</v>
      </c>
      <c r="C56" s="15"/>
      <c r="D56" s="15"/>
      <c r="E56" s="15"/>
      <c r="F56" s="59"/>
      <c r="G56" s="59"/>
      <c r="H56" s="15"/>
    </row>
    <row r="57" spans="1:10" x14ac:dyDescent="0.2">
      <c r="A57" s="50" t="s">
        <v>67</v>
      </c>
      <c r="B57" s="7"/>
      <c r="C57" s="15"/>
      <c r="D57" s="15"/>
      <c r="E57" s="15"/>
      <c r="F57" s="59"/>
      <c r="G57" s="59"/>
      <c r="H57" s="15"/>
    </row>
    <row r="58" spans="1:10" x14ac:dyDescent="0.2">
      <c r="A58" s="5"/>
      <c r="B58" s="11" t="s">
        <v>111</v>
      </c>
      <c r="C58" s="15"/>
      <c r="D58" s="15"/>
      <c r="E58" s="15"/>
      <c r="F58" s="59"/>
      <c r="G58" s="59"/>
      <c r="H58" s="15"/>
    </row>
    <row r="59" spans="1:10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10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10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10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10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10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12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12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12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12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12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12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12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12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12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12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12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12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12" x14ac:dyDescent="0.2">
      <c r="A77" s="8"/>
      <c r="B77" s="13" t="s">
        <v>53</v>
      </c>
      <c r="C77" s="17">
        <f t="shared" ref="C77:H77" si="8">SUM(C5:C76)</f>
        <v>64439867.000000022</v>
      </c>
      <c r="D77" s="17">
        <f t="shared" si="8"/>
        <v>7230325.1799999978</v>
      </c>
      <c r="E77" s="17">
        <f t="shared" si="8"/>
        <v>71670192.180000022</v>
      </c>
      <c r="F77" s="17">
        <f>SUM(F5:F76)</f>
        <v>71670192.179999992</v>
      </c>
      <c r="G77" s="17">
        <f>SUM(G5:G76)</f>
        <v>71670192.179999992</v>
      </c>
      <c r="H77" s="17">
        <f t="shared" si="8"/>
        <v>1.1641532182693481E-8</v>
      </c>
      <c r="J77" s="1" t="s">
        <v>142</v>
      </c>
      <c r="K77" s="67" t="e">
        <f>+G77-J77</f>
        <v>#VALUE!</v>
      </c>
      <c r="L77" s="68"/>
    </row>
    <row r="78" spans="1:12" x14ac:dyDescent="0.2">
      <c r="F78"/>
      <c r="G78"/>
    </row>
    <row r="79" spans="1:12" ht="12.75" x14ac:dyDescent="0.2">
      <c r="E79" s="66" t="s">
        <v>142</v>
      </c>
      <c r="F79"/>
      <c r="G79"/>
    </row>
    <row r="80" spans="1:12" x14ac:dyDescent="0.2">
      <c r="A80" s="52" t="s">
        <v>136</v>
      </c>
      <c r="B80" s="53"/>
      <c r="C80" s="53"/>
      <c r="D80" s="53"/>
      <c r="E80" s="53"/>
      <c r="F80"/>
      <c r="G80"/>
    </row>
    <row r="81" spans="1:7" x14ac:dyDescent="0.2">
      <c r="A81" s="53"/>
      <c r="B81" s="53"/>
      <c r="C81" s="53"/>
      <c r="D81" s="53"/>
      <c r="E81" s="53"/>
      <c r="F81"/>
      <c r="G81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4" t="s">
        <v>137</v>
      </c>
      <c r="C84" s="53"/>
      <c r="D84" s="53"/>
      <c r="E84" s="55" t="s">
        <v>138</v>
      </c>
      <c r="F84" s="56"/>
      <c r="G84" s="56"/>
    </row>
    <row r="85" spans="1:7" ht="22.5" x14ac:dyDescent="0.2">
      <c r="A85" s="53"/>
      <c r="B85" s="57" t="s">
        <v>141</v>
      </c>
      <c r="C85" s="53"/>
      <c r="D85" s="53"/>
      <c r="E85" s="80" t="s">
        <v>139</v>
      </c>
      <c r="F85" s="80"/>
      <c r="G85" s="80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</sheetData>
  <sheetProtection formatCells="0" formatColumns="0" formatRows="0" autoFilter="0"/>
  <autoFilter ref="A1:I7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5">
    <mergeCell ref="A1:H1"/>
    <mergeCell ref="C2:G2"/>
    <mergeCell ref="H2:H3"/>
    <mergeCell ref="A2:B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activeCell="E27" sqref="E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10" ht="50.1" customHeight="1" x14ac:dyDescent="0.2">
      <c r="A1" s="69" t="s">
        <v>140</v>
      </c>
      <c r="B1" s="70"/>
      <c r="C1" s="70"/>
      <c r="D1" s="70"/>
      <c r="E1" s="70"/>
      <c r="F1" s="70"/>
      <c r="G1" s="70"/>
      <c r="H1" s="71"/>
    </row>
    <row r="2" spans="1:10" x14ac:dyDescent="0.2">
      <c r="A2" s="74" t="s">
        <v>54</v>
      </c>
      <c r="B2" s="75"/>
      <c r="C2" s="69" t="s">
        <v>60</v>
      </c>
      <c r="D2" s="70"/>
      <c r="E2" s="70"/>
      <c r="F2" s="70"/>
      <c r="G2" s="71"/>
      <c r="H2" s="72" t="s">
        <v>59</v>
      </c>
    </row>
    <row r="3" spans="1:10" ht="24.95" customHeight="1" x14ac:dyDescent="0.2">
      <c r="A3" s="76"/>
      <c r="B3" s="7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3"/>
    </row>
    <row r="4" spans="1:10" x14ac:dyDescent="0.2">
      <c r="A4" s="78"/>
      <c r="B4" s="7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5"/>
      <c r="B5" s="18"/>
      <c r="C5" s="21"/>
      <c r="D5" s="21"/>
      <c r="E5" s="21"/>
      <c r="F5" s="21"/>
      <c r="G5" s="21"/>
      <c r="H5" s="21"/>
    </row>
    <row r="6" spans="1:10" ht="12.75" x14ac:dyDescent="0.2">
      <c r="A6" s="5"/>
      <c r="B6" s="18" t="s">
        <v>0</v>
      </c>
      <c r="C6" s="51">
        <f>SUM(COG!C6:C32)</f>
        <v>63109292.000000022</v>
      </c>
      <c r="D6" s="51">
        <f>SUM(COG!D6:D32)</f>
        <v>3788304.0899999994</v>
      </c>
      <c r="E6" s="51">
        <f>SUM(COG!E6:E32)</f>
        <v>66897596.090000018</v>
      </c>
      <c r="F6" s="51">
        <f>SUM(COG!F6:F32)</f>
        <v>66897596.090000004</v>
      </c>
      <c r="G6" s="51">
        <f>SUM(COG!G6:G32)</f>
        <v>66897596.090000004</v>
      </c>
      <c r="H6" s="51">
        <f>SUM(COG!H6:H32)</f>
        <v>1.1641532182693481E-8</v>
      </c>
      <c r="J6" s="66" t="s">
        <v>142</v>
      </c>
    </row>
    <row r="7" spans="1:10" x14ac:dyDescent="0.2">
      <c r="A7" s="5"/>
      <c r="B7" s="18"/>
      <c r="C7" s="22"/>
      <c r="D7" s="22"/>
      <c r="E7" s="22"/>
      <c r="F7" s="22"/>
      <c r="G7" s="22"/>
      <c r="H7" s="22"/>
    </row>
    <row r="8" spans="1:10" x14ac:dyDescent="0.2">
      <c r="A8" s="5"/>
      <c r="B8" s="18" t="s">
        <v>1</v>
      </c>
      <c r="C8" s="51">
        <f>SUM(COG!C43:C63)</f>
        <v>1330575</v>
      </c>
      <c r="D8" s="51">
        <f>SUM(COG!D43:D63)</f>
        <v>3442021.09</v>
      </c>
      <c r="E8" s="51">
        <f>SUM(COG!E43:E63)</f>
        <v>4772596.09</v>
      </c>
      <c r="F8" s="51">
        <f>SUM(COG!F43:F63)</f>
        <v>4772596.09</v>
      </c>
      <c r="G8" s="51">
        <f>SUM(COG!G43:G63)</f>
        <v>4772596.09</v>
      </c>
      <c r="H8" s="51">
        <f>SUM(COG!H43:H63)</f>
        <v>0</v>
      </c>
    </row>
    <row r="9" spans="1:10" x14ac:dyDescent="0.2">
      <c r="A9" s="5"/>
      <c r="B9" s="18"/>
      <c r="C9" s="22"/>
      <c r="D9" s="22"/>
      <c r="E9" s="22"/>
      <c r="F9" s="22"/>
      <c r="G9" s="22"/>
      <c r="H9" s="22"/>
    </row>
    <row r="10" spans="1:10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10" x14ac:dyDescent="0.2">
      <c r="A11" s="5"/>
      <c r="B11" s="18"/>
      <c r="C11" s="22"/>
      <c r="D11" s="22"/>
      <c r="E11" s="22"/>
      <c r="F11" s="22"/>
      <c r="G11" s="22"/>
      <c r="H11" s="22"/>
    </row>
    <row r="12" spans="1:10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10" x14ac:dyDescent="0.2">
      <c r="A13" s="5"/>
      <c r="B13" s="18"/>
      <c r="C13" s="22"/>
      <c r="D13" s="22"/>
      <c r="E13" s="22"/>
      <c r="F13" s="22"/>
      <c r="G13" s="22"/>
      <c r="H13" s="22"/>
    </row>
    <row r="14" spans="1:10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10" x14ac:dyDescent="0.2">
      <c r="A15" s="6"/>
      <c r="B15" s="19"/>
      <c r="C15" s="23"/>
      <c r="D15" s="23"/>
      <c r="E15" s="23"/>
      <c r="F15" s="23"/>
      <c r="G15" s="23"/>
      <c r="H15" s="23"/>
    </row>
    <row r="16" spans="1:10" x14ac:dyDescent="0.2">
      <c r="A16" s="20"/>
      <c r="B16" s="13" t="s">
        <v>53</v>
      </c>
      <c r="C16" s="17">
        <f t="shared" ref="C16:H16" si="0">SUM(C5:C15)</f>
        <v>64439867.000000022</v>
      </c>
      <c r="D16" s="17">
        <f t="shared" si="0"/>
        <v>7230325.1799999997</v>
      </c>
      <c r="E16" s="17">
        <f t="shared" si="0"/>
        <v>71670192.180000022</v>
      </c>
      <c r="F16" s="17">
        <f t="shared" si="0"/>
        <v>71670192.180000007</v>
      </c>
      <c r="G16" s="17">
        <f t="shared" si="0"/>
        <v>71670192.180000007</v>
      </c>
      <c r="H16" s="17">
        <f t="shared" si="0"/>
        <v>1.1641532182693481E-8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workbookViewId="0">
      <selection activeCell="J45" sqref="J4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9" ht="45" customHeight="1" x14ac:dyDescent="0.2">
      <c r="A1" s="69" t="s">
        <v>143</v>
      </c>
      <c r="B1" s="70"/>
      <c r="C1" s="70"/>
      <c r="D1" s="70"/>
      <c r="E1" s="70"/>
      <c r="F1" s="70"/>
      <c r="G1" s="70"/>
      <c r="H1" s="71"/>
    </row>
    <row r="2" spans="1:9" x14ac:dyDescent="0.2">
      <c r="B2" s="29"/>
      <c r="C2" s="29"/>
      <c r="D2" s="29"/>
      <c r="E2" s="29"/>
      <c r="F2" s="29"/>
      <c r="G2" s="29"/>
      <c r="H2" s="29"/>
    </row>
    <row r="3" spans="1:9" x14ac:dyDescent="0.2">
      <c r="A3" s="74" t="s">
        <v>54</v>
      </c>
      <c r="B3" s="75"/>
      <c r="C3" s="69" t="s">
        <v>60</v>
      </c>
      <c r="D3" s="70"/>
      <c r="E3" s="70"/>
      <c r="F3" s="70"/>
      <c r="G3" s="71"/>
      <c r="H3" s="72" t="s">
        <v>59</v>
      </c>
    </row>
    <row r="4" spans="1:9" ht="24.95" customHeight="1" x14ac:dyDescent="0.2">
      <c r="A4" s="76"/>
      <c r="B4" s="7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3"/>
    </row>
    <row r="5" spans="1:9" x14ac:dyDescent="0.2">
      <c r="A5" s="78"/>
      <c r="B5" s="7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9" x14ac:dyDescent="0.2">
      <c r="A6" s="30"/>
      <c r="B6" s="26"/>
      <c r="C6" s="38"/>
      <c r="D6" s="38"/>
      <c r="E6" s="62"/>
      <c r="F6" s="38"/>
      <c r="G6" s="64"/>
      <c r="H6" s="38"/>
    </row>
    <row r="7" spans="1:9" x14ac:dyDescent="0.2">
      <c r="A7" s="4" t="s">
        <v>135</v>
      </c>
      <c r="B7" s="24"/>
      <c r="C7" s="15">
        <v>18199588.73</v>
      </c>
      <c r="D7" s="15">
        <v>688354.24000000209</v>
      </c>
      <c r="E7" s="63">
        <f>+C7+D7</f>
        <v>18887942.970000003</v>
      </c>
      <c r="F7" s="15">
        <v>18887942.970000003</v>
      </c>
      <c r="G7" s="65">
        <v>18887942.970000003</v>
      </c>
      <c r="H7" s="15">
        <f t="shared" ref="H7:H13" si="0">E7-F7</f>
        <v>0</v>
      </c>
      <c r="I7" s="58"/>
    </row>
    <row r="8" spans="1:9" x14ac:dyDescent="0.2">
      <c r="A8" s="4" t="s">
        <v>129</v>
      </c>
      <c r="B8" s="24"/>
      <c r="C8" s="15">
        <v>10590889.220000001</v>
      </c>
      <c r="D8" s="15">
        <v>142226.79999999702</v>
      </c>
      <c r="E8" s="63">
        <f t="shared" ref="E8:E13" si="1">+C8+D8</f>
        <v>10733116.019999998</v>
      </c>
      <c r="F8" s="15">
        <v>10733116.019999998</v>
      </c>
      <c r="G8" s="65">
        <v>10733116.019999998</v>
      </c>
      <c r="H8" s="15">
        <f t="shared" si="0"/>
        <v>0</v>
      </c>
      <c r="I8" s="58"/>
    </row>
    <row r="9" spans="1:9" x14ac:dyDescent="0.2">
      <c r="A9" s="4" t="s">
        <v>130</v>
      </c>
      <c r="B9" s="24"/>
      <c r="C9" s="15">
        <v>3823591.97</v>
      </c>
      <c r="D9" s="15">
        <v>2556938.5700000008</v>
      </c>
      <c r="E9" s="63">
        <f t="shared" si="1"/>
        <v>6380530.540000001</v>
      </c>
      <c r="F9" s="15">
        <v>6380530.540000001</v>
      </c>
      <c r="G9" s="65">
        <v>6380530.540000001</v>
      </c>
      <c r="H9" s="15">
        <f t="shared" si="0"/>
        <v>0</v>
      </c>
      <c r="I9" s="58"/>
    </row>
    <row r="10" spans="1:9" x14ac:dyDescent="0.2">
      <c r="A10" s="4" t="s">
        <v>131</v>
      </c>
      <c r="B10" s="24"/>
      <c r="C10" s="15">
        <v>23207590.800000001</v>
      </c>
      <c r="D10" s="15">
        <v>4433654.1100000031</v>
      </c>
      <c r="E10" s="63">
        <f t="shared" si="1"/>
        <v>27641244.910000004</v>
      </c>
      <c r="F10" s="15">
        <v>27641244.910000004</v>
      </c>
      <c r="G10" s="65">
        <v>27641244.910000004</v>
      </c>
      <c r="H10" s="15">
        <f t="shared" si="0"/>
        <v>0</v>
      </c>
      <c r="I10" s="58"/>
    </row>
    <row r="11" spans="1:9" x14ac:dyDescent="0.2">
      <c r="A11" s="4" t="s">
        <v>132</v>
      </c>
      <c r="B11" s="24"/>
      <c r="C11" s="15">
        <v>5707811.7999999998</v>
      </c>
      <c r="D11" s="15">
        <v>-253808.8900000006</v>
      </c>
      <c r="E11" s="63">
        <f t="shared" si="1"/>
        <v>5454002.9099999992</v>
      </c>
      <c r="F11" s="15">
        <v>5454002.9099999992</v>
      </c>
      <c r="G11" s="65">
        <v>5454002.9099999992</v>
      </c>
      <c r="H11" s="15">
        <f t="shared" si="0"/>
        <v>0</v>
      </c>
      <c r="I11" s="58"/>
    </row>
    <row r="12" spans="1:9" x14ac:dyDescent="0.2">
      <c r="A12" s="4" t="s">
        <v>133</v>
      </c>
      <c r="B12" s="24"/>
      <c r="C12" s="15">
        <v>1516480.78</v>
      </c>
      <c r="D12" s="15">
        <v>180560.13000000012</v>
      </c>
      <c r="E12" s="63">
        <f t="shared" si="1"/>
        <v>1697040.9100000001</v>
      </c>
      <c r="F12" s="15">
        <v>1697040.9100000001</v>
      </c>
      <c r="G12" s="65">
        <v>1697040.9100000001</v>
      </c>
      <c r="H12" s="15">
        <f t="shared" si="0"/>
        <v>0</v>
      </c>
      <c r="I12" s="58"/>
    </row>
    <row r="13" spans="1:9" x14ac:dyDescent="0.2">
      <c r="A13" s="4" t="s">
        <v>134</v>
      </c>
      <c r="B13" s="24"/>
      <c r="C13" s="15">
        <v>1393913.7</v>
      </c>
      <c r="D13" s="15">
        <v>-517599.77999999991</v>
      </c>
      <c r="E13" s="63">
        <f t="shared" si="1"/>
        <v>876313.92</v>
      </c>
      <c r="F13" s="15">
        <v>876313.92</v>
      </c>
      <c r="G13" s="65">
        <v>876313.92</v>
      </c>
      <c r="H13" s="15">
        <f t="shared" si="0"/>
        <v>0</v>
      </c>
      <c r="I13" s="58"/>
    </row>
    <row r="14" spans="1:9" x14ac:dyDescent="0.2">
      <c r="A14" s="4"/>
      <c r="B14" s="27"/>
      <c r="C14" s="16"/>
      <c r="D14" s="16"/>
      <c r="E14" s="60"/>
      <c r="F14" s="16" t="s">
        <v>142</v>
      </c>
      <c r="G14" s="61"/>
      <c r="H14" s="16"/>
    </row>
    <row r="15" spans="1:9" x14ac:dyDescent="0.2">
      <c r="A15" s="28"/>
      <c r="B15" s="49" t="s">
        <v>53</v>
      </c>
      <c r="C15" s="25">
        <f t="shared" ref="C15:H15" si="2">SUM(C7:C14)</f>
        <v>64439867</v>
      </c>
      <c r="D15" s="25">
        <f t="shared" si="2"/>
        <v>7230325.1800000016</v>
      </c>
      <c r="E15" s="25">
        <f>SUM(E7:E14)</f>
        <v>71670192.180000007</v>
      </c>
      <c r="F15" s="17">
        <f t="shared" si="2"/>
        <v>71670192.180000007</v>
      </c>
      <c r="G15" s="25">
        <f t="shared" si="2"/>
        <v>71670192.180000007</v>
      </c>
      <c r="H15" s="25">
        <f t="shared" si="2"/>
        <v>0</v>
      </c>
    </row>
    <row r="18" spans="1:8" ht="45" customHeight="1" x14ac:dyDescent="0.2">
      <c r="A18" s="69" t="s">
        <v>128</v>
      </c>
      <c r="B18" s="70"/>
      <c r="C18" s="70"/>
      <c r="D18" s="70"/>
      <c r="E18" s="70"/>
      <c r="F18" s="70"/>
      <c r="G18" s="70"/>
      <c r="H18" s="71"/>
    </row>
    <row r="20" spans="1:8" x14ac:dyDescent="0.2">
      <c r="A20" s="74" t="s">
        <v>54</v>
      </c>
      <c r="B20" s="75"/>
      <c r="C20" s="69" t="s">
        <v>60</v>
      </c>
      <c r="D20" s="70"/>
      <c r="E20" s="70"/>
      <c r="F20" s="70"/>
      <c r="G20" s="71"/>
      <c r="H20" s="72" t="s">
        <v>59</v>
      </c>
    </row>
    <row r="21" spans="1:8" ht="22.5" x14ac:dyDescent="0.2">
      <c r="A21" s="76"/>
      <c r="B21" s="77"/>
      <c r="C21" s="9" t="s">
        <v>55</v>
      </c>
      <c r="D21" s="9" t="s">
        <v>125</v>
      </c>
      <c r="E21" s="9" t="s">
        <v>56</v>
      </c>
      <c r="F21" s="9" t="s">
        <v>57</v>
      </c>
      <c r="G21" s="9" t="s">
        <v>58</v>
      </c>
      <c r="H21" s="73"/>
    </row>
    <row r="22" spans="1:8" x14ac:dyDescent="0.2">
      <c r="A22" s="78"/>
      <c r="B22" s="79"/>
      <c r="C22" s="10">
        <v>1</v>
      </c>
      <c r="D22" s="10">
        <v>2</v>
      </c>
      <c r="E22" s="10" t="s">
        <v>126</v>
      </c>
      <c r="F22" s="10">
        <v>4</v>
      </c>
      <c r="G22" s="10">
        <v>5</v>
      </c>
      <c r="H22" s="10" t="s">
        <v>127</v>
      </c>
    </row>
    <row r="23" spans="1:8" x14ac:dyDescent="0.2">
      <c r="A23" s="30"/>
      <c r="B23" s="31"/>
      <c r="C23" s="35"/>
      <c r="D23" s="35"/>
      <c r="E23" s="35"/>
      <c r="F23" s="35"/>
      <c r="G23" s="35"/>
      <c r="H23" s="35"/>
    </row>
    <row r="24" spans="1:8" x14ac:dyDescent="0.2">
      <c r="A24" s="4" t="s">
        <v>8</v>
      </c>
      <c r="B24" s="2"/>
      <c r="C24" s="36"/>
      <c r="D24" s="36"/>
      <c r="E24" s="36"/>
      <c r="F24" s="36"/>
      <c r="G24" s="36"/>
      <c r="H24" s="36"/>
    </row>
    <row r="25" spans="1:8" x14ac:dyDescent="0.2">
      <c r="A25" s="4" t="s">
        <v>9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10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11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/>
      <c r="B28" s="2"/>
      <c r="C28" s="37"/>
      <c r="D28" s="37"/>
      <c r="E28" s="37"/>
      <c r="F28" s="37"/>
      <c r="G28" s="37"/>
      <c r="H28" s="37"/>
    </row>
    <row r="29" spans="1:8" x14ac:dyDescent="0.2">
      <c r="A29" s="28"/>
      <c r="B29" s="49" t="s">
        <v>53</v>
      </c>
      <c r="C29" s="25"/>
      <c r="D29" s="25"/>
      <c r="E29" s="25"/>
      <c r="F29" s="25"/>
      <c r="G29" s="25"/>
      <c r="H29" s="25"/>
    </row>
    <row r="32" spans="1:8" ht="45" customHeight="1" x14ac:dyDescent="0.2">
      <c r="A32" s="69" t="s">
        <v>145</v>
      </c>
      <c r="B32" s="70"/>
      <c r="C32" s="70"/>
      <c r="D32" s="70"/>
      <c r="E32" s="70"/>
      <c r="F32" s="70"/>
      <c r="G32" s="70"/>
      <c r="H32" s="71"/>
    </row>
    <row r="33" spans="1:8" x14ac:dyDescent="0.2">
      <c r="A33" s="74" t="s">
        <v>54</v>
      </c>
      <c r="B33" s="75"/>
      <c r="C33" s="69" t="s">
        <v>60</v>
      </c>
      <c r="D33" s="70"/>
      <c r="E33" s="70"/>
      <c r="F33" s="70"/>
      <c r="G33" s="71"/>
      <c r="H33" s="72" t="s">
        <v>59</v>
      </c>
    </row>
    <row r="34" spans="1:8" ht="22.5" x14ac:dyDescent="0.2">
      <c r="A34" s="76"/>
      <c r="B34" s="77"/>
      <c r="C34" s="9" t="s">
        <v>55</v>
      </c>
      <c r="D34" s="9" t="s">
        <v>125</v>
      </c>
      <c r="E34" s="9" t="s">
        <v>56</v>
      </c>
      <c r="F34" s="9" t="s">
        <v>57</v>
      </c>
      <c r="G34" s="9" t="s">
        <v>58</v>
      </c>
      <c r="H34" s="73"/>
    </row>
    <row r="35" spans="1:8" x14ac:dyDescent="0.2">
      <c r="A35" s="78"/>
      <c r="B35" s="79"/>
      <c r="C35" s="10">
        <v>1</v>
      </c>
      <c r="D35" s="10">
        <v>2</v>
      </c>
      <c r="E35" s="10" t="s">
        <v>126</v>
      </c>
      <c r="F35" s="10">
        <v>4</v>
      </c>
      <c r="G35" s="10">
        <v>5</v>
      </c>
      <c r="H35" s="10" t="s">
        <v>127</v>
      </c>
    </row>
    <row r="36" spans="1:8" x14ac:dyDescent="0.2">
      <c r="A36" s="30"/>
      <c r="B36" s="31"/>
      <c r="C36" s="35"/>
      <c r="D36" s="35"/>
      <c r="E36" s="35"/>
      <c r="F36" s="35"/>
      <c r="G36" s="35"/>
      <c r="H36" s="35"/>
    </row>
    <row r="37" spans="1:8" ht="22.5" x14ac:dyDescent="0.2">
      <c r="A37" s="4"/>
      <c r="B37" s="33" t="s">
        <v>13</v>
      </c>
      <c r="C37" s="36">
        <v>64439867</v>
      </c>
      <c r="D37" s="36">
        <v>7230325.1800000016</v>
      </c>
      <c r="E37" s="36">
        <v>71670192.180000007</v>
      </c>
      <c r="F37" s="36">
        <v>71670192.180000007</v>
      </c>
      <c r="G37" s="36">
        <v>71670192.180000007</v>
      </c>
      <c r="H37" s="36">
        <v>0</v>
      </c>
    </row>
    <row r="38" spans="1:8" x14ac:dyDescent="0.2">
      <c r="A38" s="4"/>
      <c r="B38" s="33"/>
      <c r="C38" s="36"/>
      <c r="D38" s="36"/>
      <c r="E38" s="36"/>
      <c r="F38" s="36"/>
      <c r="G38" s="36"/>
      <c r="H38" s="36"/>
    </row>
    <row r="39" spans="1:8" x14ac:dyDescent="0.2">
      <c r="A39" s="4"/>
      <c r="B39" s="33" t="s">
        <v>12</v>
      </c>
      <c r="C39" s="36"/>
      <c r="D39" s="36"/>
      <c r="E39" s="36"/>
      <c r="F39" s="36"/>
      <c r="G39" s="36"/>
      <c r="H39" s="36"/>
    </row>
    <row r="40" spans="1:8" x14ac:dyDescent="0.2">
      <c r="A40" s="4"/>
      <c r="B40" s="33"/>
      <c r="C40" s="36"/>
      <c r="D40" s="36"/>
      <c r="E40" s="36"/>
      <c r="F40" s="36"/>
      <c r="G40" s="36"/>
      <c r="H40" s="36"/>
    </row>
    <row r="41" spans="1:8" ht="22.5" x14ac:dyDescent="0.2">
      <c r="A41" s="4"/>
      <c r="B41" s="33" t="s">
        <v>14</v>
      </c>
      <c r="C41" s="36"/>
      <c r="D41" s="36"/>
      <c r="E41" s="36"/>
      <c r="F41" s="36"/>
      <c r="G41" s="36"/>
      <c r="H41" s="36"/>
    </row>
    <row r="42" spans="1:8" x14ac:dyDescent="0.2">
      <c r="A42" s="4"/>
      <c r="B42" s="33"/>
      <c r="C42" s="36"/>
      <c r="D42" s="36"/>
      <c r="E42" s="36"/>
      <c r="F42" s="36"/>
      <c r="G42" s="36"/>
      <c r="H42" s="36"/>
    </row>
    <row r="43" spans="1:8" ht="22.5" x14ac:dyDescent="0.2">
      <c r="A43" s="4"/>
      <c r="B43" s="33" t="s">
        <v>26</v>
      </c>
      <c r="C43" s="36"/>
      <c r="D43" s="36"/>
      <c r="E43" s="36"/>
      <c r="F43" s="36"/>
      <c r="G43" s="36"/>
      <c r="H43" s="36"/>
    </row>
    <row r="44" spans="1:8" x14ac:dyDescent="0.2">
      <c r="A44" s="4"/>
      <c r="B44" s="33"/>
      <c r="C44" s="36"/>
      <c r="D44" s="36"/>
      <c r="E44" s="36"/>
      <c r="F44" s="36"/>
      <c r="G44" s="36"/>
      <c r="H44" s="36"/>
    </row>
    <row r="45" spans="1:8" ht="22.5" x14ac:dyDescent="0.2">
      <c r="A45" s="4"/>
      <c r="B45" s="33" t="s">
        <v>27</v>
      </c>
      <c r="C45" s="36"/>
      <c r="D45" s="36"/>
      <c r="E45" s="36"/>
      <c r="F45" s="36"/>
      <c r="G45" s="36"/>
      <c r="H45" s="36"/>
    </row>
    <row r="46" spans="1:8" x14ac:dyDescent="0.2">
      <c r="A46" s="4"/>
      <c r="B46" s="33"/>
      <c r="C46" s="36"/>
      <c r="D46" s="36"/>
      <c r="E46" s="36"/>
      <c r="F46" s="36"/>
      <c r="G46" s="36"/>
      <c r="H46" s="36"/>
    </row>
    <row r="47" spans="1:8" ht="22.5" x14ac:dyDescent="0.2">
      <c r="A47" s="4"/>
      <c r="B47" s="33" t="s">
        <v>34</v>
      </c>
      <c r="C47" s="36"/>
      <c r="D47" s="36"/>
      <c r="E47" s="36"/>
      <c r="F47" s="36"/>
      <c r="G47" s="36"/>
      <c r="H47" s="36"/>
    </row>
    <row r="48" spans="1:8" x14ac:dyDescent="0.2">
      <c r="A48" s="4"/>
      <c r="B48" s="33"/>
      <c r="C48" s="36"/>
      <c r="D48" s="36"/>
      <c r="E48" s="36"/>
      <c r="F48" s="36"/>
      <c r="G48" s="36"/>
      <c r="H48" s="36"/>
    </row>
    <row r="49" spans="1:8" x14ac:dyDescent="0.2">
      <c r="A49" s="4"/>
      <c r="B49" s="33" t="s">
        <v>15</v>
      </c>
      <c r="C49" s="36"/>
      <c r="D49" s="36"/>
      <c r="E49" s="36"/>
      <c r="F49" s="36"/>
      <c r="G49" s="36"/>
      <c r="H49" s="36"/>
    </row>
    <row r="50" spans="1:8" x14ac:dyDescent="0.2">
      <c r="A50" s="32"/>
      <c r="B50" s="34"/>
      <c r="C50" s="37"/>
      <c r="D50" s="37"/>
      <c r="E50" s="37"/>
      <c r="F50" s="37"/>
      <c r="G50" s="37"/>
      <c r="H50" s="37"/>
    </row>
    <row r="51" spans="1:8" x14ac:dyDescent="0.2">
      <c r="A51" s="28"/>
      <c r="B51" s="49" t="s">
        <v>53</v>
      </c>
      <c r="C51" s="25">
        <f t="shared" ref="C51:H51" si="3">SUM(C37:C50)</f>
        <v>64439867</v>
      </c>
      <c r="D51" s="25">
        <f t="shared" si="3"/>
        <v>7230325.1800000016</v>
      </c>
      <c r="E51" s="25">
        <f t="shared" si="3"/>
        <v>71670192.180000007</v>
      </c>
      <c r="F51" s="25">
        <f t="shared" si="3"/>
        <v>71670192.180000007</v>
      </c>
      <c r="G51" s="25">
        <f t="shared" si="3"/>
        <v>71670192.180000007</v>
      </c>
      <c r="H51" s="25">
        <f t="shared" si="3"/>
        <v>0</v>
      </c>
    </row>
  </sheetData>
  <sheetProtection formatCells="0" formatColumns="0" formatRows="0" insertRows="0" deleteRows="0" autoFilter="0"/>
  <mergeCells count="12">
    <mergeCell ref="A1:H1"/>
    <mergeCell ref="A3:B5"/>
    <mergeCell ref="A18:H18"/>
    <mergeCell ref="A20:B22"/>
    <mergeCell ref="C3:G3"/>
    <mergeCell ref="H3:H4"/>
    <mergeCell ref="A32:H32"/>
    <mergeCell ref="A33:B35"/>
    <mergeCell ref="C33:G33"/>
    <mergeCell ref="H33:H34"/>
    <mergeCell ref="C20:G20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A44" sqref="A4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9" t="s">
        <v>144</v>
      </c>
      <c r="B1" s="70"/>
      <c r="C1" s="70"/>
      <c r="D1" s="70"/>
      <c r="E1" s="70"/>
      <c r="F1" s="70"/>
      <c r="G1" s="70"/>
      <c r="H1" s="71"/>
    </row>
    <row r="2" spans="1:8" x14ac:dyDescent="0.2">
      <c r="A2" s="74" t="s">
        <v>54</v>
      </c>
      <c r="B2" s="75"/>
      <c r="C2" s="69" t="s">
        <v>60</v>
      </c>
      <c r="D2" s="70"/>
      <c r="E2" s="70"/>
      <c r="F2" s="70"/>
      <c r="G2" s="71"/>
      <c r="H2" s="72" t="s">
        <v>59</v>
      </c>
    </row>
    <row r="3" spans="1:8" ht="24.95" customHeight="1" x14ac:dyDescent="0.2">
      <c r="A3" s="76"/>
      <c r="B3" s="7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3"/>
    </row>
    <row r="4" spans="1:8" x14ac:dyDescent="0.2">
      <c r="A4" s="78"/>
      <c r="B4" s="7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>
        <f>CA!C15</f>
        <v>64439867</v>
      </c>
      <c r="D17" s="15">
        <f>CA!D15</f>
        <v>7230325.1800000016</v>
      </c>
      <c r="E17" s="15">
        <f>CA!E15</f>
        <v>71670192.180000007</v>
      </c>
      <c r="F17" s="15">
        <f>CA!F15</f>
        <v>71670192.180000007</v>
      </c>
      <c r="G17" s="15">
        <f>CA!G15</f>
        <v>71670192.180000007</v>
      </c>
      <c r="H17" s="15">
        <f>CA!H15</f>
        <v>0</v>
      </c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SUM(C5:C41)</f>
        <v>64439867</v>
      </c>
      <c r="D42" s="25">
        <f t="shared" si="0"/>
        <v>7230325.1800000016</v>
      </c>
      <c r="E42" s="25">
        <f t="shared" si="0"/>
        <v>71670192.180000007</v>
      </c>
      <c r="F42" s="25">
        <f t="shared" si="0"/>
        <v>71670192.180000007</v>
      </c>
      <c r="G42" s="25">
        <f t="shared" si="0"/>
        <v>71670192.180000007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2020-01-24T17:30:59Z</cp:lastPrinted>
  <dcterms:created xsi:type="dcterms:W3CDTF">2014-02-10T03:37:14Z</dcterms:created>
  <dcterms:modified xsi:type="dcterms:W3CDTF">2020-01-24T18:49:19Z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