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3° Trimestre 2019\Fomatos\"/>
    </mc:Choice>
  </mc:AlternateContent>
  <bookViews>
    <workbookView xWindow="-120" yWindow="-120" windowWidth="20730" windowHeight="1116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23" l="1"/>
  <c r="D39" i="23"/>
  <c r="D37" i="23"/>
  <c r="D34" i="23"/>
  <c r="C28" i="62" l="1"/>
  <c r="C117" i="60"/>
  <c r="C107" i="60"/>
  <c r="C65" i="60"/>
  <c r="C46" i="60"/>
  <c r="D108" i="59"/>
  <c r="E103" i="59"/>
  <c r="C61" i="59" l="1"/>
  <c r="C66" i="59"/>
  <c r="C62" i="59"/>
  <c r="C10" i="64" l="1"/>
  <c r="C15" i="64"/>
  <c r="C186" i="60"/>
  <c r="C185" i="60" s="1"/>
  <c r="C99" i="60" l="1"/>
  <c r="C98" i="60" s="1"/>
  <c r="D46" i="23"/>
  <c r="F47" i="65"/>
  <c r="F46" i="65"/>
  <c r="F45" i="65"/>
  <c r="F44" i="65"/>
  <c r="F43" i="65"/>
  <c r="F42" i="65"/>
  <c r="F41" i="65"/>
  <c r="F40" i="65"/>
  <c r="F39" i="65"/>
  <c r="F38" i="65"/>
  <c r="F36" i="65"/>
  <c r="F37" i="65" l="1"/>
  <c r="A3" i="64" l="1"/>
  <c r="A1" i="64"/>
  <c r="A1" i="63"/>
  <c r="A3" i="63"/>
  <c r="C47" i="62"/>
  <c r="C46" i="62" s="1"/>
  <c r="D47" i="62"/>
  <c r="D46" i="62" s="1"/>
  <c r="C20" i="62"/>
  <c r="C19" i="64" s="1"/>
  <c r="C7" i="64" s="1"/>
  <c r="D15" i="62"/>
  <c r="C15" i="62"/>
  <c r="E14" i="62"/>
  <c r="E13" i="62"/>
  <c r="E12" i="62"/>
  <c r="E11" i="62"/>
  <c r="E10" i="62"/>
  <c r="E9" i="62"/>
  <c r="E8" i="62"/>
  <c r="D111" i="60"/>
  <c r="D110" i="60"/>
  <c r="D109" i="60"/>
  <c r="D107" i="60"/>
  <c r="D105" i="60"/>
  <c r="D104" i="60"/>
  <c r="D103" i="60"/>
  <c r="D102" i="60"/>
  <c r="D101" i="60"/>
  <c r="D100" i="60"/>
  <c r="D99" i="60"/>
  <c r="D98" i="60"/>
  <c r="C74" i="60"/>
  <c r="C73" i="60" s="1"/>
  <c r="C58" i="60"/>
  <c r="C59" i="60"/>
  <c r="D101" i="59"/>
  <c r="C111" i="59"/>
  <c r="C101" i="59"/>
  <c r="C60" i="59"/>
  <c r="C52" i="59"/>
  <c r="E60" i="59"/>
  <c r="D60" i="59"/>
  <c r="C39" i="59"/>
  <c r="C30" i="59"/>
  <c r="E15" i="62" l="1"/>
  <c r="C30" i="64" l="1"/>
  <c r="C15" i="63"/>
  <c r="C7" i="63"/>
  <c r="C20" i="63" s="1"/>
  <c r="C39" i="64" l="1"/>
  <c r="H3" i="65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  <c r="D149" i="60" l="1"/>
  <c r="D153" i="60"/>
  <c r="D156" i="60"/>
  <c r="D219" i="60"/>
  <c r="D208" i="60"/>
  <c r="D166" i="60"/>
  <c r="D134" i="60"/>
  <c r="D159" i="60"/>
  <c r="D152" i="60"/>
  <c r="D217" i="60"/>
  <c r="D151" i="60"/>
  <c r="D211" i="60"/>
  <c r="D178" i="60"/>
  <c r="D136" i="60"/>
  <c r="D138" i="60"/>
  <c r="D137" i="60"/>
  <c r="D176" i="60"/>
  <c r="D189" i="60"/>
  <c r="D112" i="60"/>
  <c r="D194" i="60"/>
  <c r="D161" i="60"/>
  <c r="D198" i="60"/>
  <c r="D200" i="60"/>
  <c r="D145" i="60"/>
  <c r="D201" i="60"/>
  <c r="D116" i="60"/>
  <c r="D173" i="60"/>
  <c r="D129" i="60"/>
  <c r="D147" i="60"/>
  <c r="D202" i="60"/>
  <c r="D163" i="60"/>
  <c r="D157" i="60"/>
  <c r="D188" i="60"/>
  <c r="D174" i="60"/>
  <c r="D122" i="60"/>
  <c r="D192" i="60"/>
  <c r="D184" i="60"/>
  <c r="D172" i="60"/>
  <c r="D127" i="60"/>
  <c r="D140" i="60"/>
  <c r="D183" i="60"/>
  <c r="D199" i="60"/>
  <c r="D139" i="60"/>
  <c r="D210" i="60"/>
  <c r="D205" i="60"/>
  <c r="D150" i="60"/>
  <c r="D218" i="60"/>
  <c r="D114" i="60"/>
  <c r="D215" i="60"/>
  <c r="D179" i="60"/>
  <c r="D154" i="60"/>
  <c r="D148" i="60"/>
  <c r="D168" i="60"/>
  <c r="D170" i="60"/>
  <c r="D206" i="60"/>
  <c r="D197" i="60"/>
  <c r="D164" i="60"/>
  <c r="D132" i="60"/>
  <c r="D204" i="60"/>
  <c r="D126" i="60"/>
  <c r="D141" i="60"/>
  <c r="D123" i="60"/>
  <c r="D143" i="60"/>
  <c r="D213" i="60"/>
  <c r="D214" i="60"/>
  <c r="D120" i="60"/>
  <c r="D108" i="60"/>
  <c r="D171" i="60"/>
  <c r="D124" i="60"/>
  <c r="D193" i="60"/>
  <c r="D185" i="60"/>
  <c r="D155" i="60"/>
  <c r="D195" i="60"/>
  <c r="D118" i="60"/>
  <c r="D144" i="60"/>
  <c r="D209" i="60"/>
  <c r="D142" i="60"/>
  <c r="D135" i="60"/>
  <c r="D128" i="60"/>
  <c r="D160" i="60"/>
  <c r="D113" i="60"/>
  <c r="D167" i="60"/>
  <c r="D182" i="60"/>
  <c r="D119" i="60"/>
  <c r="D196" i="60"/>
  <c r="D187" i="60"/>
  <c r="D180" i="60"/>
  <c r="D203" i="60"/>
  <c r="D162" i="60"/>
  <c r="D133" i="60"/>
  <c r="D207" i="60"/>
  <c r="D130" i="60"/>
  <c r="D212" i="60"/>
  <c r="D220" i="60"/>
  <c r="D216" i="60"/>
  <c r="D181" i="60"/>
  <c r="D177" i="60"/>
  <c r="D131" i="60"/>
  <c r="D115" i="60"/>
  <c r="D106" i="60"/>
  <c r="D158" i="60"/>
  <c r="D146" i="60"/>
  <c r="D121" i="60"/>
  <c r="D191" i="60"/>
  <c r="D190" i="60"/>
  <c r="D125" i="60"/>
  <c r="D175" i="60"/>
  <c r="D169" i="60"/>
  <c r="D165" i="60"/>
  <c r="D186" i="60"/>
  <c r="D117" i="60"/>
</calcChain>
</file>

<file path=xl/sharedStrings.xml><?xml version="1.0" encoding="utf-8"?>
<sst xmlns="http://schemas.openxmlformats.org/spreadsheetml/2006/main" count="925" uniqueCount="661">
  <si>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</si>
  <si>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</si>
  <si>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</si>
  <si>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</si>
  <si>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</si>
  <si>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</si>
  <si>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</si>
  <si>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</si>
  <si>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</si>
  <si>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</si>
  <si>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</si>
  <si>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</si>
  <si>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</si>
  <si>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</si>
  <si>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</si>
  <si>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</si>
  <si>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</si>
  <si>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</si>
  <si>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</si>
  <si>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</si>
  <si>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</si>
  <si>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</si>
  <si>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</si>
  <si>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</si>
  <si>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</si>
  <si>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</si>
  <si>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</si>
  <si>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</si>
  <si>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</si>
  <si>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</si>
  <si>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</si>
  <si>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</si>
  <si>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</si>
  <si>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</si>
  <si>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</si>
  <si>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</si>
  <si>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</si>
  <si>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</si>
  <si>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</si>
  <si>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</si>
  <si>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</si>
  <si>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</si>
  <si>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</si>
  <si>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</si>
  <si>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</si>
  <si>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</si>
  <si>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</si>
  <si>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</si>
  <si>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</si>
  <si>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</si>
  <si>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</si>
  <si>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</si>
  <si>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</si>
  <si>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</si>
  <si>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</si>
  <si>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</si>
  <si>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</si>
  <si>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</si>
  <si>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</si>
  <si>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</si>
  <si>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</si>
  <si>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</si>
  <si>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</si>
  <si>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</si>
  <si>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</si>
  <si>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</si>
  <si>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</si>
  <si>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</si>
  <si>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</si>
  <si>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</si>
  <si>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</si>
  <si>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</si>
  <si>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</si>
  <si>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</si>
  <si>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</si>
  <si>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</si>
  <si>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</si>
  <si>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</si>
  <si>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</si>
  <si>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</si>
  <si>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</si>
  <si>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</si>
  <si>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</si>
  <si>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</si>
  <si>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</si>
  <si>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</si>
  <si>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</si>
  <si>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</si>
  <si>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</si>
  <si>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</si>
  <si>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</si>
  <si>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</si>
  <si>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</si>
  <si>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</si>
  <si>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</si>
  <si>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</si>
  <si>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</si>
  <si>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</si>
  <si>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</si>
  <si>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</si>
  <si>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</si>
  <si>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</si>
  <si>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</si>
  <si>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</si>
  <si>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</si>
  <si>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</si>
  <si>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</si>
  <si>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</si>
  <si>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</si>
  <si>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</si>
  <si>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</si>
  <si>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</si>
  <si>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</si>
  <si>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</si>
  <si>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</si>
  <si>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</si>
  <si>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</si>
  <si>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</si>
  <si>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</si>
  <si>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</si>
  <si>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</si>
  <si>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</si>
  <si>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</si>
  <si>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</si>
  <si>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</si>
  <si>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</si>
  <si>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</si>
  <si>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</si>
  <si>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</si>
  <si>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</si>
  <si>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</si>
  <si>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</si>
  <si>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</si>
  <si>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</si>
  <si>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</si>
  <si>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</si>
  <si>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</si>
  <si>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</si>
  <si>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</si>
  <si>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</si>
  <si>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</si>
  <si>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</si>
  <si>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</si>
  <si>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</si>
  <si>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</si>
  <si>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</si>
  <si>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</si>
  <si>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</si>
  <si>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</si>
  <si>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</si>
  <si>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</si>
  <si>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</si>
  <si>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</si>
  <si>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</si>
  <si>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</si>
  <si>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</si>
  <si>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</si>
  <si>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</si>
  <si>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</si>
  <si>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</si>
  <si>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</si>
  <si>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</si>
  <si>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</si>
  <si>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</si>
  <si>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</si>
  <si>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</si>
  <si>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</si>
  <si>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</si>
  <si>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</si>
  <si>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</si>
  <si>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</si>
  <si>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</si>
  <si>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</si>
  <si>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</si>
  <si>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</si>
  <si>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</si>
  <si>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</si>
  <si>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</si>
  <si>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</si>
  <si>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</si>
  <si>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</si>
  <si>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</si>
  <si>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</si>
  <si>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</si>
  <si>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</si>
  <si>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</si>
  <si>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</si>
  <si>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</si>
  <si>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</si>
  <si>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</si>
  <si>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</si>
  <si>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</si>
  <si>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</si>
  <si>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</si>
  <si>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</si>
  <si>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</si>
  <si>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</si>
  <si>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</si>
  <si>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</si>
  <si>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</si>
  <si>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</si>
  <si>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</si>
  <si>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</si>
  <si>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</si>
  <si>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</si>
  <si>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</si>
  <si>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</si>
  <si>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</si>
  <si>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</si>
  <si>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</si>
  <si>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</si>
  <si>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</si>
  <si>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</si>
  <si>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</si>
  <si>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</si>
  <si>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</si>
  <si>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</si>
  <si>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</si>
  <si>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</si>
  <si>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</si>
  <si>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</si>
  <si>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</si>
  <si>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</si>
  <si>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</si>
  <si>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</si>
  <si>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</si>
  <si>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</si>
  <si>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</si>
  <si>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</si>
  <si>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</si>
  <si>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</si>
  <si>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</si>
  <si>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</si>
  <si>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</si>
  <si>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</si>
  <si>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</si>
  <si>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</si>
  <si>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</si>
  <si>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</si>
  <si>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</si>
  <si>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</si>
  <si>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</si>
  <si>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</si>
  <si>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</si>
  <si>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</si>
  <si>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</si>
  <si>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</si>
  <si>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</si>
  <si>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</si>
  <si>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</si>
  <si>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</si>
  <si>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</si>
  <si>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</si>
  <si>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</si>
  <si>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</si>
  <si>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</si>
  <si>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</si>
  <si>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</si>
  <si>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</si>
  <si>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</si>
  <si>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</si>
  <si>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</si>
  <si>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</si>
  <si>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</si>
  <si>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</si>
  <si>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</si>
  <si>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</si>
  <si>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</si>
  <si>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</si>
  <si>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</si>
  <si>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</si>
  <si>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</si>
  <si>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</si>
  <si>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</si>
  <si>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</si>
  <si>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</si>
  <si>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</si>
  <si>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</si>
  <si>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</si>
  <si>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</si>
  <si>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</si>
  <si>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</si>
  <si>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</si>
  <si>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</si>
  <si>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</si>
  <si>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</si>
  <si>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</si>
  <si>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</si>
  <si>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</si>
  <si>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</si>
  <si>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</si>
  <si>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</si>
  <si>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</si>
  <si>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</si>
  <si>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</si>
  <si>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</si>
  <si>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</si>
  <si>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</si>
  <si>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</si>
  <si>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</si>
  <si>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</si>
  <si>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</si>
  <si>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</si>
  <si>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</si>
  <si>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</si>
  <si>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</si>
  <si>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</si>
  <si>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</si>
  <si>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</si>
  <si>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</si>
  <si>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</si>
  <si>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</si>
  <si>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</si>
  <si>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</si>
  <si>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</si>
  <si>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</si>
  <si>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</si>
  <si>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</si>
  <si>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</si>
  <si>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</si>
  <si>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</si>
  <si>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</si>
  <si>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</si>
  <si>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</si>
  <si>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</si>
  <si>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</si>
  <si>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</si>
  <si>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</si>
  <si>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</si>
  <si>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</si>
  <si>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</si>
  <si>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</si>
  <si>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</si>
  <si>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</si>
  <si>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</si>
  <si>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</si>
  <si>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</si>
  <si>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</si>
  <si>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</si>
  <si>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</si>
  <si>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</si>
  <si>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</si>
  <si>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</si>
  <si>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</si>
  <si>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</si>
  <si>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</si>
  <si>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</si>
  <si>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</si>
  <si>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</si>
  <si>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</si>
  <si>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</si>
  <si>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</si>
  <si>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</si>
  <si>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</si>
  <si>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</si>
  <si>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</si>
  <si>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</si>
  <si>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</si>
  <si>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</si>
  <si>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</si>
  <si>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</si>
  <si>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</si>
  <si>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</si>
  <si>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</si>
  <si>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</si>
  <si>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</si>
  <si>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</si>
  <si>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</si>
  <si>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</si>
  <si>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</si>
  <si>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</si>
  <si>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</si>
  <si>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</si>
  <si>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</si>
  <si>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</si>
  <si>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</si>
  <si>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</si>
  <si>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</si>
  <si>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</si>
  <si>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</si>
  <si>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</si>
  <si>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</si>
  <si>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</si>
  <si>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</si>
  <si>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</si>
  <si>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</si>
  <si>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</si>
  <si>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</si>
  <si>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</si>
  <si>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</si>
  <si>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</si>
  <si>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</si>
  <si>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</si>
  <si>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</si>
  <si>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</si>
  <si>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</si>
  <si>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</si>
  <si>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</si>
  <si>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</si>
  <si>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</si>
  <si>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</si>
  <si>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</si>
  <si>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</si>
  <si>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</si>
  <si>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</si>
  <si>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</si>
  <si>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</si>
  <si>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</si>
  <si>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</si>
  <si>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</si>
  <si>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</si>
  <si>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</si>
  <si>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</si>
  <si>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</si>
  <si>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</si>
  <si>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</si>
  <si>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</si>
  <si>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</si>
  <si>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</si>
  <si>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</si>
  <si>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</si>
  <si>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</si>
  <si>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</si>
  <si>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</si>
  <si>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</si>
  <si>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</si>
  <si>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</si>
  <si>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</si>
  <si>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</si>
  <si>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</si>
  <si>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</si>
  <si>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</si>
  <si>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</si>
  <si>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</si>
  <si>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</si>
  <si>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</si>
  <si>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</si>
  <si>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</si>
  <si>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</si>
  <si>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</si>
  <si>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</si>
  <si>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</si>
  <si>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</si>
  <si>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</si>
  <si>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</si>
  <si>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</si>
  <si>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</si>
  <si>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</si>
  <si>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</si>
  <si>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</si>
  <si>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</si>
  <si>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</si>
  <si>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</si>
  <si>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</si>
  <si>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</si>
  <si>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</si>
  <si>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</si>
  <si>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</si>
  <si>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</si>
  <si>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</si>
  <si>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</si>
  <si>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</si>
  <si>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</si>
  <si>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</si>
  <si>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</si>
  <si>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</si>
  <si>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</si>
  <si>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</si>
  <si>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</si>
  <si>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</si>
  <si>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</si>
  <si>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</si>
  <si>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</si>
  <si>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</si>
  <si>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</si>
  <si>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</si>
  <si>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</si>
  <si>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</si>
  <si>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</si>
  <si>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</si>
  <si>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</si>
  <si>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</si>
  <si>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</si>
  <si>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</si>
  <si>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</si>
  <si>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</si>
  <si>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</si>
  <si>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</si>
  <si>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</si>
  <si>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</si>
  <si>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</si>
  <si>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</si>
  <si>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</si>
  <si>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</si>
  <si>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</si>
  <si>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</si>
  <si>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</si>
  <si>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</si>
  <si>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</si>
  <si>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</si>
  <si>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</si>
  <si>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</si>
  <si>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</si>
  <si>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</si>
  <si>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</si>
  <si>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</si>
  <si>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</si>
  <si>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</si>
  <si>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</si>
  <si>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</si>
  <si>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</si>
  <si>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</si>
  <si>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</si>
  <si>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</si>
  <si>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</si>
  <si>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</si>
  <si>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</si>
  <si>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</si>
  <si>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</si>
  <si>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</si>
  <si>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</si>
  <si>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</si>
  <si>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</si>
  <si>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</si>
  <si>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</si>
  <si>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</si>
  <si>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</si>
  <si>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</si>
  <si>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</si>
  <si>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</si>
  <si>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</si>
  <si>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</si>
  <si>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</si>
  <si>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</si>
  <si>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</si>
  <si>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</si>
  <si>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</si>
  <si>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</si>
  <si>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</si>
  <si>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</si>
  <si>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</si>
  <si>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</si>
  <si>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</si>
  <si>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</si>
  <si>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</si>
  <si>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</si>
  <si>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</si>
  <si>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</si>
  <si>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</si>
  <si>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</si>
  <si>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</si>
  <si>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</si>
  <si>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</si>
  <si>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</si>
  <si>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</si>
  <si>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</si>
  <si>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</si>
  <si>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</si>
  <si>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</si>
  <si>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</si>
  <si>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</si>
  <si>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</si>
  <si>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</si>
  <si>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</si>
  <si>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</si>
  <si>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</si>
  <si>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</si>
  <si>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</si>
  <si>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</si>
  <si>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</si>
  <si>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</si>
  <si>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</si>
  <si>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</si>
  <si>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</si>
  <si>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</si>
  <si>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</si>
  <si>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</si>
  <si>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</si>
  <si>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</si>
  <si>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</si>
  <si>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</si>
  <si>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</si>
  <si>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</si>
  <si>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</si>
  <si>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</si>
  <si>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</si>
  <si>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</si>
  <si>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</si>
  <si>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</si>
  <si>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</si>
  <si>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</si>
  <si>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</si>
  <si>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</si>
  <si>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</si>
  <si>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</si>
  <si>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</si>
  <si>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</si>
  <si>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</si>
  <si>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</si>
  <si>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</si>
  <si>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</si>
  <si>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</si>
  <si>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</si>
  <si>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</si>
  <si>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</si>
  <si>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</si>
  <si>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</si>
  <si>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</si>
  <si>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</si>
  <si>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</si>
  <si>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</si>
  <si>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</si>
  <si>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</si>
  <si>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</si>
  <si>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</si>
  <si>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</si>
  <si>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</si>
  <si>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</si>
  <si>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</si>
  <si>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</si>
  <si>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</si>
  <si>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</si>
  <si>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</si>
  <si>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</si>
  <si>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</si>
  <si>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</si>
  <si>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</si>
  <si>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</si>
  <si>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</si>
  <si>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</si>
  <si>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</si>
  <si>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</si>
  <si>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</si>
  <si>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</si>
  <si>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</si>
  <si>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</si>
  <si>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</si>
  <si>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</si>
  <si>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</si>
  <si>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</si>
  <si>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</si>
  <si>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</si>
  <si>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</si>
  <si>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</si>
  <si>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</si>
  <si>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</si>
  <si>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</si>
  <si>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</si>
  <si>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</si>
  <si>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</si>
  <si>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UNITARIO</t>
  </si>
  <si>
    <t>COSTO DE ADQUISICÓN</t>
  </si>
  <si>
    <t>PEPS</t>
  </si>
  <si>
    <t>FISCAL</t>
  </si>
  <si>
    <t xml:space="preserve">Sueldos del personal necesario para atender el parque </t>
  </si>
  <si>
    <t xml:space="preserve">Prestaciones del personal necesario para atender el parque </t>
  </si>
  <si>
    <t>Alimentación de los animales</t>
  </si>
  <si>
    <t>Patronato del Parque Zoológico de León</t>
  </si>
  <si>
    <t>Correspondiente del 01 de enero al 30 de septiembre 2019</t>
  </si>
  <si>
    <t>Directora Administrativa
LAE Magdalena Abigail Carrera Simental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</si>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</sst>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00000000"/>
    <numFmt numFmtId="165" formatCode="#,##0.000000000"/>
    <numFmt numFmtId="166" formatCode="#,##0.00000000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14" fillId="0" borderId="0" xfId="8" applyFont="1" applyAlignment="1">
      <alignment horizontal="justify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43" fontId="14" fillId="0" borderId="0" xfId="14" applyFont="1"/>
    <xf numFmtId="43" fontId="14" fillId="0" borderId="0" xfId="8" applyNumberFormat="1" applyFont="1"/>
    <xf numFmtId="164" fontId="14" fillId="0" borderId="0" xfId="8" applyNumberFormat="1" applyFont="1"/>
    <xf numFmtId="165" fontId="14" fillId="0" borderId="0" xfId="8" applyNumberFormat="1" applyFont="1"/>
    <xf numFmtId="166" fontId="14" fillId="0" borderId="0" xfId="8" applyNumberFormat="1" applyFont="1"/>
    <xf numFmtId="4" fontId="21" fillId="10" borderId="18" xfId="0" applyNumberFormat="1" applyFont="1" applyFill="1" applyBorder="1" applyAlignment="1">
      <alignment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F48" sqref="F48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9" t="s">
        <v>657</v>
      </c>
      <c r="B1" s="149"/>
      <c r="C1" s="58"/>
      <c r="D1" s="55" t="s">
        <v>222</v>
      </c>
      <c r="E1" s="56">
        <v>2019</v>
      </c>
    </row>
    <row r="2" spans="1:5" ht="18.95" customHeight="1" x14ac:dyDescent="0.2">
      <c r="A2" s="150" t="s">
        <v>533</v>
      </c>
      <c r="B2" s="150"/>
      <c r="C2" s="77"/>
      <c r="D2" s="55" t="s">
        <v>224</v>
      </c>
      <c r="E2" s="58" t="s">
        <v>225</v>
      </c>
    </row>
    <row r="3" spans="1:5" ht="18.95" customHeight="1" x14ac:dyDescent="0.2">
      <c r="A3" s="151" t="s">
        <v>658</v>
      </c>
      <c r="B3" s="151"/>
      <c r="C3" s="58"/>
      <c r="D3" s="55" t="s">
        <v>226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5" x14ac:dyDescent="0.2">
      <c r="A33" s="31"/>
      <c r="B33" s="33"/>
    </row>
    <row r="34" spans="1:5" x14ac:dyDescent="0.2">
      <c r="A34" s="84" t="s">
        <v>79</v>
      </c>
      <c r="B34" s="85" t="s">
        <v>74</v>
      </c>
    </row>
    <row r="35" spans="1:5" x14ac:dyDescent="0.2">
      <c r="A35" s="84" t="s">
        <v>80</v>
      </c>
      <c r="B35" s="85" t="s">
        <v>75</v>
      </c>
    </row>
    <row r="36" spans="1:5" x14ac:dyDescent="0.2">
      <c r="A36" s="31"/>
      <c r="B36" s="34"/>
    </row>
    <row r="37" spans="1:5" x14ac:dyDescent="0.2">
      <c r="A37" s="31"/>
      <c r="B37" s="32" t="s">
        <v>77</v>
      </c>
    </row>
    <row r="38" spans="1:5" x14ac:dyDescent="0.2">
      <c r="A38" s="31" t="s">
        <v>78</v>
      </c>
      <c r="B38" s="85" t="s">
        <v>33</v>
      </c>
    </row>
    <row r="39" spans="1:5" x14ac:dyDescent="0.2">
      <c r="A39" s="31"/>
      <c r="B39" s="85" t="s">
        <v>34</v>
      </c>
    </row>
    <row r="40" spans="1:5" ht="12" thickBot="1" x14ac:dyDescent="0.25">
      <c r="A40" s="35"/>
      <c r="B40" s="36"/>
    </row>
    <row r="42" spans="1:5" x14ac:dyDescent="0.2">
      <c r="A42" s="144" t="s">
        <v>646</v>
      </c>
    </row>
    <row r="46" spans="1:5" x14ac:dyDescent="0.2">
      <c r="B46" s="145" t="s">
        <v>647</v>
      </c>
      <c r="C46" s="146" t="s">
        <v>648</v>
      </c>
    </row>
    <row r="47" spans="1:5" ht="22.5" x14ac:dyDescent="0.2">
      <c r="B47" s="147" t="s">
        <v>659</v>
      </c>
      <c r="C47" s="152" t="s">
        <v>649</v>
      </c>
      <c r="D47" s="152"/>
      <c r="E47" s="152"/>
    </row>
  </sheetData>
  <sheetProtection formatCells="0" formatColumns="0" formatRows="0" autoFilter="0" pivotTables="0"/>
  <mergeCells count="4">
    <mergeCell ref="A1:B1"/>
    <mergeCell ref="A2:B2"/>
    <mergeCell ref="A3:B3"/>
    <mergeCell ref="C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E18" sqref="E18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6" t="str">
        <f>'Notas a los Edos Financieros'!A1:B1</f>
        <v>Patronato del Parque Zoológico de León</v>
      </c>
      <c r="B1" s="157"/>
      <c r="C1" s="158"/>
    </row>
    <row r="2" spans="1:3" s="78" customFormat="1" ht="18" customHeight="1" x14ac:dyDescent="0.25">
      <c r="A2" s="159" t="s">
        <v>530</v>
      </c>
      <c r="B2" s="160"/>
      <c r="C2" s="161"/>
    </row>
    <row r="3" spans="1:3" s="78" customFormat="1" ht="18" customHeight="1" x14ac:dyDescent="0.25">
      <c r="A3" s="159" t="str">
        <f>'Notas a los Edos Financieros'!A3:B3</f>
        <v>Correspondiente del 01 de enero al 30 de septiembre 2019</v>
      </c>
      <c r="B3" s="160"/>
      <c r="C3" s="161"/>
    </row>
    <row r="4" spans="1:3" s="80" customFormat="1" ht="18" customHeight="1" x14ac:dyDescent="0.2">
      <c r="A4" s="162" t="s">
        <v>526</v>
      </c>
      <c r="B4" s="163"/>
      <c r="C4" s="164"/>
    </row>
    <row r="5" spans="1:3" x14ac:dyDescent="0.2">
      <c r="A5" s="95" t="s">
        <v>566</v>
      </c>
      <c r="B5" s="95"/>
      <c r="C5" s="96">
        <v>51839121.939999998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51839121.939999998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31" sqref="C3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5" t="str">
        <f>'Notas a los Edos Financieros'!A1:B1</f>
        <v>Patronato del Parque Zoológico de León</v>
      </c>
      <c r="B1" s="166"/>
      <c r="C1" s="167"/>
    </row>
    <row r="2" spans="1:3" s="81" customFormat="1" ht="18.95" customHeight="1" x14ac:dyDescent="0.25">
      <c r="A2" s="168" t="s">
        <v>531</v>
      </c>
      <c r="B2" s="169"/>
      <c r="C2" s="170"/>
    </row>
    <row r="3" spans="1:3" s="81" customFormat="1" ht="18.95" customHeight="1" x14ac:dyDescent="0.25">
      <c r="A3" s="168" t="str">
        <f>'Notas a los Edos Financieros'!A3:B3</f>
        <v>Correspondiente del 01 de enero al 30 de septiembre 2019</v>
      </c>
      <c r="B3" s="169"/>
      <c r="C3" s="170"/>
    </row>
    <row r="4" spans="1:3" x14ac:dyDescent="0.2">
      <c r="A4" s="162" t="s">
        <v>526</v>
      </c>
      <c r="B4" s="163"/>
      <c r="C4" s="164"/>
    </row>
    <row r="5" spans="1:3" x14ac:dyDescent="0.2">
      <c r="A5" s="125" t="s">
        <v>579</v>
      </c>
      <c r="B5" s="95"/>
      <c r="C5" s="118">
        <v>48278605.968341343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986186.83000000101</v>
      </c>
    </row>
    <row r="8" spans="1:3" x14ac:dyDescent="0.2">
      <c r="A8" s="126">
        <v>2.1</v>
      </c>
      <c r="B8" s="127" t="s">
        <v>403</v>
      </c>
      <c r="C8" s="128">
        <v>84699.10999999987</v>
      </c>
    </row>
    <row r="9" spans="1:3" x14ac:dyDescent="0.2">
      <c r="A9" s="126">
        <v>2.2000000000000002</v>
      </c>
      <c r="B9" s="127" t="s">
        <v>400</v>
      </c>
      <c r="C9" s="128">
        <v>471374.45000000112</v>
      </c>
    </row>
    <row r="10" spans="1:3" x14ac:dyDescent="0.2">
      <c r="A10" s="135">
        <v>2.2999999999999998</v>
      </c>
      <c r="B10" s="117" t="s">
        <v>269</v>
      </c>
      <c r="C10" s="128">
        <f>EFE!C29</f>
        <v>47216.38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-499999.95999999996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f>EFE!C34</f>
        <v>107010.52</v>
      </c>
    </row>
    <row r="16" spans="1:3" x14ac:dyDescent="0.2">
      <c r="A16" s="135">
        <v>2.9</v>
      </c>
      <c r="B16" s="117" t="s">
        <v>276</v>
      </c>
      <c r="C16" s="128">
        <v>263408.48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f>EFE!C20</f>
        <v>512477.85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565254.72</v>
      </c>
    </row>
    <row r="31" spans="1:3" x14ac:dyDescent="0.2">
      <c r="A31" s="135" t="s">
        <v>601</v>
      </c>
      <c r="B31" s="117" t="s">
        <v>472</v>
      </c>
      <c r="C31" s="128">
        <v>565254.72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47857673.858341344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16" workbookViewId="0">
      <selection activeCell="F40" sqref="F40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5" t="str">
        <f>'Notas a los Edos Financieros'!A1</f>
        <v>Patronato del Parque Zoológico de León</v>
      </c>
      <c r="B1" s="171"/>
      <c r="C1" s="171"/>
      <c r="D1" s="171"/>
      <c r="E1" s="171"/>
      <c r="F1" s="171"/>
      <c r="G1" s="68" t="s">
        <v>222</v>
      </c>
      <c r="H1" s="69">
        <f>'Notas a los Edos Financieros'!E1</f>
        <v>2019</v>
      </c>
    </row>
    <row r="2" spans="1:10" ht="18.95" customHeight="1" x14ac:dyDescent="0.2">
      <c r="A2" s="155" t="s">
        <v>532</v>
      </c>
      <c r="B2" s="171"/>
      <c r="C2" s="171"/>
      <c r="D2" s="171"/>
      <c r="E2" s="171"/>
      <c r="F2" s="171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2" t="str">
        <f>'Notas a los Edos Financieros'!A3</f>
        <v>Correspondiente del 01 de enero al 30 de septiembre 2019</v>
      </c>
      <c r="B3" s="173"/>
      <c r="C3" s="173"/>
      <c r="D3" s="173"/>
      <c r="E3" s="173"/>
      <c r="F3" s="173"/>
      <c r="G3" s="68" t="s">
        <v>226</v>
      </c>
      <c r="H3" s="69">
        <f>'Notas a los Edos Financieros'!E3</f>
        <v>3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64439866.996000014</v>
      </c>
      <c r="E36" s="75">
        <v>64439866.996000014</v>
      </c>
      <c r="F36" s="75">
        <f>E36-D36</f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51839121.939999998</v>
      </c>
      <c r="E37" s="75">
        <v>65746930.659999996</v>
      </c>
      <c r="F37" s="75">
        <f>E37-D37</f>
        <v>13907808.719999999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1307063.6639999833</v>
      </c>
      <c r="E38" s="75">
        <v>1307063.6639999833</v>
      </c>
      <c r="F38" s="75">
        <f>E38-D38</f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51839121.939999998</v>
      </c>
      <c r="E39" s="75">
        <v>51839121.939999998</v>
      </c>
      <c r="F39" s="75">
        <f>E39-D39</f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51839121.939999998</v>
      </c>
      <c r="F40" s="75">
        <f>E40-D40</f>
        <v>51839121.939999998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64439867.000000022</v>
      </c>
      <c r="E41" s="75">
        <v>64439867.000000022</v>
      </c>
      <c r="F41" s="75">
        <f t="shared" ref="F41:F47" si="0">D41-E41</f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65746930.664042696</v>
      </c>
      <c r="E42" s="75">
        <v>48278605.968341343</v>
      </c>
      <c r="F42" s="75">
        <f t="shared" si="0"/>
        <v>17468324.695701353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1307063.6640426917</v>
      </c>
      <c r="E43" s="75">
        <v>1307063.6640426917</v>
      </c>
      <c r="F43" s="75">
        <f t="shared" si="0"/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48278605.968341343</v>
      </c>
      <c r="E44" s="75">
        <v>48278605.968341343</v>
      </c>
      <c r="F44" s="75">
        <f t="shared" si="0"/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48278605.968341343</v>
      </c>
      <c r="E45" s="75">
        <v>48278605.968341343</v>
      </c>
      <c r="F45" s="75">
        <f t="shared" si="0"/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48278605.968341343</v>
      </c>
      <c r="E46" s="75">
        <v>48278605.968341343</v>
      </c>
      <c r="F46" s="75">
        <f t="shared" si="0"/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48278605.968341343</v>
      </c>
      <c r="E47" s="75">
        <v>0</v>
      </c>
      <c r="F47" s="75">
        <f t="shared" si="0"/>
        <v>48278605.968341343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22" zoomScaleNormal="100" zoomScaleSheetLayoutView="100" workbookViewId="0">
      <selection activeCell="F52" sqref="F5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4" t="s">
        <v>37</v>
      </c>
      <c r="B5" s="174"/>
      <c r="C5" s="174"/>
      <c r="D5" s="174"/>
      <c r="E5" s="174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5" t="s">
        <v>39</v>
      </c>
      <c r="C10" s="175"/>
      <c r="D10" s="175"/>
      <c r="E10" s="175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5" t="s">
        <v>41</v>
      </c>
      <c r="C12" s="175"/>
      <c r="D12" s="175"/>
      <c r="E12" s="175"/>
    </row>
    <row r="13" spans="1:8" s="7" customFormat="1" ht="26.1" customHeight="1" x14ac:dyDescent="0.2">
      <c r="A13" s="142" t="s">
        <v>644</v>
      </c>
      <c r="B13" s="175" t="s">
        <v>42</v>
      </c>
      <c r="C13" s="175"/>
      <c r="D13" s="175"/>
      <c r="E13" s="175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6" t="s">
        <v>45</v>
      </c>
      <c r="C31" s="176"/>
      <c r="D31" s="176"/>
      <c r="E31" s="176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20">
        <v>0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20">
        <f>+Memoria!F37</f>
        <v>13907808.719999999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20">
        <v>0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20">
        <v>0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20">
        <f>+Memoria!F40</f>
        <v>51839121.939999998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20">
        <v>0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20">
        <f>+Memoria!F42</f>
        <v>17468324.695701353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20">
        <v>0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20">
        <v>0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20">
        <v>0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20">
        <v>0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20">
        <f>+Memoria!F47</f>
        <v>48278605.968341343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20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>
        <f>SUM(D33:D45)</f>
        <v>131493861.32404271</v>
      </c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opLeftCell="A7" zoomScale="106" zoomScaleNormal="106" workbookViewId="0">
      <selection activeCell="D112" sqref="D112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5.140625" style="61" bestFit="1" customWidth="1"/>
    <col min="11" max="16384" width="9.140625" style="61"/>
  </cols>
  <sheetData>
    <row r="1" spans="1:8" s="57" customFormat="1" ht="18.95" customHeight="1" x14ac:dyDescent="0.25">
      <c r="A1" s="153" t="str">
        <f>'Notas a los Edos Financieros'!A1</f>
        <v>Patronato del Parque Zoológico de León</v>
      </c>
      <c r="B1" s="154"/>
      <c r="C1" s="154"/>
      <c r="D1" s="154"/>
      <c r="E1" s="154"/>
      <c r="F1" s="154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3" t="s">
        <v>223</v>
      </c>
      <c r="B2" s="154"/>
      <c r="C2" s="154"/>
      <c r="D2" s="154"/>
      <c r="E2" s="154"/>
      <c r="F2" s="154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3" t="str">
        <f>'Notas a los Edos Financieros'!A3</f>
        <v>Correspondiente del 01 de enero al 30 de septiembre 2019</v>
      </c>
      <c r="B3" s="154"/>
      <c r="C3" s="154"/>
      <c r="D3" s="154"/>
      <c r="E3" s="154"/>
      <c r="F3" s="154"/>
      <c r="G3" s="55" t="s">
        <v>226</v>
      </c>
      <c r="H3" s="66">
        <f>'Notas a los Edos Financieros'!E3</f>
        <v>3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4976740.25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f>SUM(C31:C35)</f>
        <v>936786.64</v>
      </c>
    </row>
    <row r="31" spans="1:8" x14ac:dyDescent="0.2">
      <c r="A31" s="63">
        <v>1141</v>
      </c>
      <c r="B31" s="61" t="s">
        <v>248</v>
      </c>
      <c r="C31" s="65">
        <v>936786.64</v>
      </c>
      <c r="D31" s="61" t="s">
        <v>650</v>
      </c>
      <c r="E31" s="61" t="s">
        <v>651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f>SUM(C40)</f>
        <v>770058.33</v>
      </c>
    </row>
    <row r="40" spans="1:8" x14ac:dyDescent="0.2">
      <c r="A40" s="63">
        <v>1151</v>
      </c>
      <c r="B40" s="61" t="s">
        <v>255</v>
      </c>
      <c r="C40" s="65">
        <v>770058.33</v>
      </c>
      <c r="D40" s="61" t="s">
        <v>652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10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10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10" x14ac:dyDescent="0.2">
      <c r="A52" s="63">
        <v>1230</v>
      </c>
      <c r="B52" s="61" t="s">
        <v>260</v>
      </c>
      <c r="C52" s="65">
        <f>+C53+C54+C55+C56+C57+C58+C59</f>
        <v>84779417.629999995</v>
      </c>
      <c r="D52" s="65">
        <v>0</v>
      </c>
      <c r="E52" s="65">
        <v>0</v>
      </c>
    </row>
    <row r="53" spans="1:10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10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10" x14ac:dyDescent="0.2">
      <c r="A55" s="63">
        <v>1233</v>
      </c>
      <c r="B55" s="61" t="s">
        <v>263</v>
      </c>
      <c r="C55" s="65">
        <v>77185646.670000002</v>
      </c>
      <c r="D55" s="65">
        <v>0</v>
      </c>
      <c r="E55" s="65">
        <v>0</v>
      </c>
    </row>
    <row r="56" spans="1:10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10" x14ac:dyDescent="0.2">
      <c r="A57" s="63">
        <v>1235</v>
      </c>
      <c r="B57" s="61" t="s">
        <v>265</v>
      </c>
      <c r="C57" s="65">
        <v>7593770.96</v>
      </c>
      <c r="D57" s="65">
        <v>0</v>
      </c>
      <c r="E57" s="65">
        <v>0</v>
      </c>
    </row>
    <row r="58" spans="1:10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10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  <c r="G59" s="65"/>
    </row>
    <row r="60" spans="1:10" x14ac:dyDescent="0.2">
      <c r="A60" s="63">
        <v>1240</v>
      </c>
      <c r="B60" s="61" t="s">
        <v>268</v>
      </c>
      <c r="C60" s="65">
        <f>+C61+C62+C63+C64+C65+C66+C67+C68</f>
        <v>30467433.120000001</v>
      </c>
      <c r="D60" s="65">
        <f>+D61+D62+D63+D64+D65+D66+D67+D68</f>
        <v>565254.72</v>
      </c>
      <c r="E60" s="65">
        <f>+E61+E62+E63+E64+E65+E66+E67+E68</f>
        <v>6686441.8000000007</v>
      </c>
      <c r="F60" s="61" t="s">
        <v>653</v>
      </c>
      <c r="G60" s="177"/>
      <c r="H60" s="178"/>
      <c r="I60" s="180"/>
      <c r="J60" s="181"/>
    </row>
    <row r="61" spans="1:10" x14ac:dyDescent="0.2">
      <c r="A61" s="63">
        <v>1241</v>
      </c>
      <c r="B61" s="61" t="s">
        <v>269</v>
      </c>
      <c r="C61" s="65">
        <f>452985.83+110174.87+1131347+19000</f>
        <v>1713507.7</v>
      </c>
      <c r="D61" s="65">
        <v>118667.73585574963</v>
      </c>
      <c r="E61" s="65">
        <v>1291650.3549557496</v>
      </c>
      <c r="F61" s="61" t="s">
        <v>653</v>
      </c>
      <c r="G61" s="178"/>
      <c r="H61" s="177"/>
      <c r="I61" s="178"/>
    </row>
    <row r="62" spans="1:10" x14ac:dyDescent="0.2">
      <c r="A62" s="63">
        <v>1242</v>
      </c>
      <c r="B62" s="61" t="s">
        <v>270</v>
      </c>
      <c r="C62" s="65">
        <f>309633.75+6407.08</f>
        <v>316040.83</v>
      </c>
      <c r="D62" s="65">
        <v>42368.545855749602</v>
      </c>
      <c r="E62" s="65">
        <v>232828.67402017489</v>
      </c>
      <c r="F62" s="61" t="s">
        <v>653</v>
      </c>
      <c r="I62" s="178"/>
    </row>
    <row r="63" spans="1:10" x14ac:dyDescent="0.2">
      <c r="A63" s="63">
        <v>1243</v>
      </c>
      <c r="B63" s="61" t="s">
        <v>271</v>
      </c>
      <c r="C63" s="65">
        <v>467142.94</v>
      </c>
      <c r="D63" s="65">
        <v>49722.595855749641</v>
      </c>
      <c r="E63" s="65">
        <v>124913.84474315715</v>
      </c>
      <c r="F63" s="61" t="s">
        <v>653</v>
      </c>
      <c r="H63" s="178"/>
      <c r="I63" s="65"/>
    </row>
    <row r="64" spans="1:10" x14ac:dyDescent="0.2">
      <c r="A64" s="63">
        <v>1244</v>
      </c>
      <c r="B64" s="61" t="s">
        <v>272</v>
      </c>
      <c r="C64" s="65">
        <v>8558790.5700000003</v>
      </c>
      <c r="D64" s="65">
        <v>230304.47814366812</v>
      </c>
      <c r="E64" s="65">
        <v>2974487.1333967512</v>
      </c>
      <c r="F64" s="61" t="s">
        <v>653</v>
      </c>
      <c r="H64" s="179"/>
      <c r="I64" s="65"/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f>2460002.8+85448.42+312417.9</f>
        <v>2857869.1199999996</v>
      </c>
      <c r="D66" s="65">
        <v>124191.36428908299</v>
      </c>
      <c r="E66" s="65">
        <v>2062561.7928841671</v>
      </c>
      <c r="F66" s="61" t="s">
        <v>653</v>
      </c>
      <c r="G66" s="65"/>
      <c r="H66" s="65"/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  <c r="H67" s="178"/>
    </row>
    <row r="68" spans="1:9" x14ac:dyDescent="0.2">
      <c r="A68" s="63">
        <v>1248</v>
      </c>
      <c r="B68" s="61" t="s">
        <v>276</v>
      </c>
      <c r="C68" s="65">
        <v>16554081.960000001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f>SUM(C102:C110)</f>
        <v>1203768.1599999999</v>
      </c>
      <c r="D101" s="65">
        <f>SUM(D102:D110)</f>
        <v>490324.32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1039316.84</v>
      </c>
      <c r="D103" s="65">
        <v>325873</v>
      </c>
      <c r="E103" s="65">
        <f>+C103-D103</f>
        <v>713443.83999999997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164451.32</v>
      </c>
      <c r="D108" s="65">
        <f>+C108</f>
        <v>164451.32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f>SUM(C112:C114)</f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0"/>
  <sheetViews>
    <sheetView topLeftCell="A199" zoomScaleNormal="100" workbookViewId="0">
      <selection activeCell="C191" sqref="C19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6" width="13.140625" style="61" customWidth="1"/>
    <col min="7" max="16384" width="9.140625" style="61"/>
  </cols>
  <sheetData>
    <row r="1" spans="1:5" s="67" customFormat="1" ht="18.95" customHeight="1" x14ac:dyDescent="0.25">
      <c r="A1" s="150" t="str">
        <f>ESF!A1</f>
        <v>Patronato del Parque Zoológico de León</v>
      </c>
      <c r="B1" s="150"/>
      <c r="C1" s="150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0" t="s">
        <v>335</v>
      </c>
      <c r="B2" s="150"/>
      <c r="C2" s="150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0" t="str">
        <f>ESF!A3</f>
        <v>Correspondiente del 01 de enero al 30 de septiembre 2019</v>
      </c>
      <c r="B3" s="150"/>
      <c r="C3" s="150"/>
      <c r="D3" s="55" t="s">
        <v>226</v>
      </c>
      <c r="E3" s="66">
        <f>'Notas a los Edos Financieros'!E3</f>
        <v>3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f>SUM(C47:C54)</f>
        <v>41380425.969999999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41380425.969999999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f>+C65</f>
        <v>10154421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SUM(C66:C69)</f>
        <v>10154421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10154421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f>+C74+C77+C83+C85+C87</f>
        <v>114874.97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f>+C75+C76</f>
        <v>114874.97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114874.97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189400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6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6" x14ac:dyDescent="0.2">
      <c r="A98" s="92">
        <v>5000</v>
      </c>
      <c r="B98" s="90" t="s">
        <v>391</v>
      </c>
      <c r="C98" s="93">
        <f>+C99+C127+C160+C170+C185+C218</f>
        <v>48278605.969999999</v>
      </c>
      <c r="D98" s="94">
        <f>C98/C98</f>
        <v>1</v>
      </c>
      <c r="E98" s="90"/>
    </row>
    <row r="99" spans="1:6" x14ac:dyDescent="0.2">
      <c r="A99" s="92">
        <v>5100</v>
      </c>
      <c r="B99" s="90" t="s">
        <v>392</v>
      </c>
      <c r="C99" s="93">
        <f>+C100+C107+C117</f>
        <v>47713351.25</v>
      </c>
      <c r="D99" s="94">
        <f t="shared" ref="D99:D105" si="0">C99/$C$99</f>
        <v>1</v>
      </c>
      <c r="E99" s="90"/>
    </row>
    <row r="100" spans="1:6" x14ac:dyDescent="0.2">
      <c r="A100" s="92">
        <v>5110</v>
      </c>
      <c r="B100" s="90" t="s">
        <v>393</v>
      </c>
      <c r="C100" s="93">
        <v>23774294.079999998</v>
      </c>
      <c r="D100" s="94">
        <f t="shared" si="0"/>
        <v>0.49827340685904969</v>
      </c>
      <c r="E100" s="90"/>
    </row>
    <row r="101" spans="1:6" ht="33.75" x14ac:dyDescent="0.2">
      <c r="A101" s="92">
        <v>5111</v>
      </c>
      <c r="B101" s="90" t="s">
        <v>394</v>
      </c>
      <c r="C101" s="93">
        <v>11061858.09</v>
      </c>
      <c r="D101" s="94">
        <f t="shared" si="0"/>
        <v>0.23183988967867772</v>
      </c>
      <c r="E101" s="148" t="s">
        <v>654</v>
      </c>
    </row>
    <row r="102" spans="1:6" x14ac:dyDescent="0.2">
      <c r="A102" s="92">
        <v>5112</v>
      </c>
      <c r="B102" s="90" t="s">
        <v>395</v>
      </c>
      <c r="C102" s="93">
        <v>992469.93</v>
      </c>
      <c r="D102" s="94">
        <f t="shared" si="0"/>
        <v>2.0800675366520183E-2</v>
      </c>
      <c r="E102" s="90"/>
    </row>
    <row r="103" spans="1:6" x14ac:dyDescent="0.2">
      <c r="A103" s="92">
        <v>5113</v>
      </c>
      <c r="B103" s="90" t="s">
        <v>396</v>
      </c>
      <c r="C103" s="93">
        <v>3618752.67</v>
      </c>
      <c r="D103" s="94">
        <f t="shared" si="0"/>
        <v>7.5843607191603421E-2</v>
      </c>
      <c r="E103" s="90"/>
    </row>
    <row r="104" spans="1:6" x14ac:dyDescent="0.2">
      <c r="A104" s="92">
        <v>5114</v>
      </c>
      <c r="B104" s="90" t="s">
        <v>397</v>
      </c>
      <c r="C104" s="93">
        <v>3091120.39</v>
      </c>
      <c r="D104" s="94">
        <f t="shared" si="0"/>
        <v>6.4785229061016761E-2</v>
      </c>
      <c r="E104" s="90"/>
    </row>
    <row r="105" spans="1:6" ht="33.75" x14ac:dyDescent="0.2">
      <c r="A105" s="92">
        <v>5115</v>
      </c>
      <c r="B105" s="90" t="s">
        <v>398</v>
      </c>
      <c r="C105" s="93">
        <v>5010093</v>
      </c>
      <c r="D105" s="94">
        <f t="shared" si="0"/>
        <v>0.10500400556123167</v>
      </c>
      <c r="E105" s="148" t="s">
        <v>655</v>
      </c>
    </row>
    <row r="106" spans="1:6" ht="12.75" x14ac:dyDescent="0.2">
      <c r="A106" s="92">
        <v>5116</v>
      </c>
      <c r="B106" s="90" t="s">
        <v>399</v>
      </c>
      <c r="C106" s="93">
        <v>0</v>
      </c>
      <c r="D106" s="94">
        <f t="shared" ref="D106:D163" si="1">C106/$C$99</f>
        <v>0</v>
      </c>
      <c r="E106" s="90"/>
      <c r="F106" s="182" t="s">
        <v>660</v>
      </c>
    </row>
    <row r="107" spans="1:6" x14ac:dyDescent="0.2">
      <c r="A107" s="92">
        <v>5120</v>
      </c>
      <c r="B107" s="90" t="s">
        <v>400</v>
      </c>
      <c r="C107" s="93">
        <f>SUM(C108:C116)</f>
        <v>13240898.1</v>
      </c>
      <c r="D107" s="94">
        <f>C107/$C$99</f>
        <v>0.27750928729828006</v>
      </c>
      <c r="E107" s="90"/>
    </row>
    <row r="108" spans="1:6" x14ac:dyDescent="0.2">
      <c r="A108" s="92">
        <v>5121</v>
      </c>
      <c r="B108" s="90" t="s">
        <v>401</v>
      </c>
      <c r="C108" s="93">
        <v>607822.74</v>
      </c>
      <c r="D108" s="94">
        <f t="shared" si="1"/>
        <v>1.2739049429063107E-2</v>
      </c>
      <c r="E108" s="90"/>
    </row>
    <row r="109" spans="1:6" ht="22.5" x14ac:dyDescent="0.2">
      <c r="A109" s="92">
        <v>5122</v>
      </c>
      <c r="B109" s="90" t="s">
        <v>402</v>
      </c>
      <c r="C109" s="93">
        <v>7884660.8499999996</v>
      </c>
      <c r="D109" s="94">
        <f>C109/$C$99</f>
        <v>0.1652506194479475</v>
      </c>
      <c r="E109" s="148" t="s">
        <v>656</v>
      </c>
    </row>
    <row r="110" spans="1:6" x14ac:dyDescent="0.2">
      <c r="A110" s="92">
        <v>5123</v>
      </c>
      <c r="B110" s="90" t="s">
        <v>403</v>
      </c>
      <c r="C110" s="93">
        <v>3580103.83</v>
      </c>
      <c r="D110" s="94">
        <f>C110/$C$99</f>
        <v>7.5033585698929497E-2</v>
      </c>
      <c r="E110" s="90"/>
    </row>
    <row r="111" spans="1:6" x14ac:dyDescent="0.2">
      <c r="A111" s="92">
        <v>5124</v>
      </c>
      <c r="B111" s="90" t="s">
        <v>404</v>
      </c>
      <c r="C111" s="93">
        <v>0</v>
      </c>
      <c r="D111" s="94">
        <f>C111/$C$99</f>
        <v>0</v>
      </c>
      <c r="E111" s="90"/>
    </row>
    <row r="112" spans="1:6" x14ac:dyDescent="0.2">
      <c r="A112" s="92">
        <v>5125</v>
      </c>
      <c r="B112" s="90" t="s">
        <v>405</v>
      </c>
      <c r="C112" s="93">
        <v>195246.8</v>
      </c>
      <c r="D112" s="94">
        <f t="shared" si="1"/>
        <v>4.092078944046086E-3</v>
      </c>
      <c r="E112" s="90"/>
    </row>
    <row r="113" spans="1:6" x14ac:dyDescent="0.2">
      <c r="A113" s="92">
        <v>5126</v>
      </c>
      <c r="B113" s="90" t="s">
        <v>406</v>
      </c>
      <c r="C113" s="93">
        <v>551339.39</v>
      </c>
      <c r="D113" s="94">
        <f t="shared" si="1"/>
        <v>1.1555243460288278E-2</v>
      </c>
      <c r="E113" s="90"/>
    </row>
    <row r="114" spans="1:6" x14ac:dyDescent="0.2">
      <c r="A114" s="92">
        <v>5127</v>
      </c>
      <c r="B114" s="90" t="s">
        <v>407</v>
      </c>
      <c r="C114" s="93">
        <v>257079.2</v>
      </c>
      <c r="D114" s="94">
        <f t="shared" si="1"/>
        <v>5.3879929467331228E-3</v>
      </c>
      <c r="E114" s="90"/>
    </row>
    <row r="115" spans="1:6" x14ac:dyDescent="0.2">
      <c r="A115" s="92">
        <v>5128</v>
      </c>
      <c r="B115" s="90" t="s">
        <v>408</v>
      </c>
      <c r="C115" s="93">
        <v>0</v>
      </c>
      <c r="D115" s="94">
        <f t="shared" si="1"/>
        <v>0</v>
      </c>
      <c r="E115" s="90"/>
    </row>
    <row r="116" spans="1:6" x14ac:dyDescent="0.2">
      <c r="A116" s="92">
        <v>5129</v>
      </c>
      <c r="B116" s="90" t="s">
        <v>409</v>
      </c>
      <c r="C116" s="93">
        <v>164645.29</v>
      </c>
      <c r="D116" s="94">
        <f t="shared" si="1"/>
        <v>3.4507173712724696E-3</v>
      </c>
      <c r="E116" s="90"/>
    </row>
    <row r="117" spans="1:6" x14ac:dyDescent="0.2">
      <c r="A117" s="92">
        <v>5130</v>
      </c>
      <c r="B117" s="90" t="s">
        <v>410</v>
      </c>
      <c r="C117" s="93">
        <f>SUM(C118:C126)</f>
        <v>10698159.07</v>
      </c>
      <c r="D117" s="94">
        <f t="shared" si="1"/>
        <v>0.22421730584267019</v>
      </c>
      <c r="E117" s="90"/>
      <c r="F117" s="93" t="s">
        <v>660</v>
      </c>
    </row>
    <row r="118" spans="1:6" x14ac:dyDescent="0.2">
      <c r="A118" s="92">
        <v>5131</v>
      </c>
      <c r="B118" s="90" t="s">
        <v>411</v>
      </c>
      <c r="C118" s="93">
        <v>1554071.25</v>
      </c>
      <c r="D118" s="94">
        <f t="shared" si="1"/>
        <v>3.2570993428175932E-2</v>
      </c>
      <c r="E118" s="90"/>
    </row>
    <row r="119" spans="1:6" x14ac:dyDescent="0.2">
      <c r="A119" s="92">
        <v>5132</v>
      </c>
      <c r="B119" s="90" t="s">
        <v>412</v>
      </c>
      <c r="C119" s="93">
        <v>419711.08</v>
      </c>
      <c r="D119" s="94">
        <f t="shared" si="1"/>
        <v>8.7965122760057645E-3</v>
      </c>
      <c r="E119" s="90"/>
    </row>
    <row r="120" spans="1:6" x14ac:dyDescent="0.2">
      <c r="A120" s="92">
        <v>5133</v>
      </c>
      <c r="B120" s="90" t="s">
        <v>413</v>
      </c>
      <c r="C120" s="93">
        <v>449306.99</v>
      </c>
      <c r="D120" s="94">
        <f t="shared" si="1"/>
        <v>9.4167979869156648E-3</v>
      </c>
      <c r="E120" s="90"/>
    </row>
    <row r="121" spans="1:6" x14ac:dyDescent="0.2">
      <c r="A121" s="92">
        <v>5134</v>
      </c>
      <c r="B121" s="90" t="s">
        <v>414</v>
      </c>
      <c r="C121" s="93">
        <v>1138542.99</v>
      </c>
      <c r="D121" s="94">
        <f t="shared" si="1"/>
        <v>2.3862146761279946E-2</v>
      </c>
      <c r="E121" s="90"/>
    </row>
    <row r="122" spans="1:6" x14ac:dyDescent="0.2">
      <c r="A122" s="92">
        <v>5135</v>
      </c>
      <c r="B122" s="90" t="s">
        <v>415</v>
      </c>
      <c r="C122" s="93">
        <v>2872680.34</v>
      </c>
      <c r="D122" s="94">
        <f t="shared" si="1"/>
        <v>6.0207054519147818E-2</v>
      </c>
      <c r="E122" s="90"/>
    </row>
    <row r="123" spans="1:6" x14ac:dyDescent="0.2">
      <c r="A123" s="92">
        <v>5136</v>
      </c>
      <c r="B123" s="90" t="s">
        <v>416</v>
      </c>
      <c r="C123" s="93">
        <v>1409152.39</v>
      </c>
      <c r="D123" s="94">
        <f t="shared" si="1"/>
        <v>2.953371232753222E-2</v>
      </c>
      <c r="E123" s="90"/>
    </row>
    <row r="124" spans="1:6" x14ac:dyDescent="0.2">
      <c r="A124" s="92">
        <v>5137</v>
      </c>
      <c r="B124" s="90" t="s">
        <v>417</v>
      </c>
      <c r="C124" s="93">
        <v>247927.8</v>
      </c>
      <c r="D124" s="94">
        <f t="shared" si="1"/>
        <v>5.1961933820358092E-3</v>
      </c>
      <c r="E124" s="90"/>
    </row>
    <row r="125" spans="1:6" x14ac:dyDescent="0.2">
      <c r="A125" s="92">
        <v>5138</v>
      </c>
      <c r="B125" s="90" t="s">
        <v>418</v>
      </c>
      <c r="C125" s="93">
        <v>2198550.2400000002</v>
      </c>
      <c r="D125" s="94">
        <f t="shared" si="1"/>
        <v>4.6078302663764371E-2</v>
      </c>
      <c r="E125" s="90"/>
    </row>
    <row r="126" spans="1:6" x14ac:dyDescent="0.2">
      <c r="A126" s="92">
        <v>5139</v>
      </c>
      <c r="B126" s="90" t="s">
        <v>419</v>
      </c>
      <c r="C126" s="93">
        <v>408215.99</v>
      </c>
      <c r="D126" s="94">
        <f t="shared" si="1"/>
        <v>8.555592497812653E-3</v>
      </c>
      <c r="E126" s="90"/>
    </row>
    <row r="127" spans="1:6" x14ac:dyDescent="0.2">
      <c r="A127" s="92">
        <v>5200</v>
      </c>
      <c r="B127" s="90" t="s">
        <v>420</v>
      </c>
      <c r="C127" s="93">
        <v>0</v>
      </c>
      <c r="D127" s="94">
        <f t="shared" si="1"/>
        <v>0</v>
      </c>
      <c r="E127" s="90"/>
    </row>
    <row r="128" spans="1:6" x14ac:dyDescent="0.2">
      <c r="A128" s="92">
        <v>5210</v>
      </c>
      <c r="B128" s="90" t="s">
        <v>421</v>
      </c>
      <c r="C128" s="93">
        <v>0</v>
      </c>
      <c r="D128" s="94">
        <f t="shared" si="1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1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1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1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1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1"/>
        <v>0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1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1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1"/>
        <v>0</v>
      </c>
      <c r="E136" s="90"/>
    </row>
    <row r="137" spans="1:5" x14ac:dyDescent="0.2">
      <c r="A137" s="92">
        <v>5240</v>
      </c>
      <c r="B137" s="90" t="s">
        <v>372</v>
      </c>
      <c r="C137" s="93">
        <v>0</v>
      </c>
      <c r="D137" s="94">
        <f t="shared" si="1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1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1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1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1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1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1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1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1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1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1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1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1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1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1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1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1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1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1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1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1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1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1"/>
        <v>0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>
        <f t="shared" si="1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1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1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1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2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2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2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2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2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2"/>
        <v>0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>
        <f t="shared" si="2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2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2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2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2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2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2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2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2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2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2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2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2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2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2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+C186</f>
        <v>565254.72</v>
      </c>
      <c r="D185" s="94">
        <f t="shared" si="2"/>
        <v>1.1846887824715518E-2</v>
      </c>
      <c r="E185" s="90"/>
    </row>
    <row r="186" spans="1:5" x14ac:dyDescent="0.2">
      <c r="A186" s="92">
        <v>5510</v>
      </c>
      <c r="B186" s="90" t="s">
        <v>472</v>
      </c>
      <c r="C186" s="93">
        <f>+C191</f>
        <v>565254.72</v>
      </c>
      <c r="D186" s="94">
        <f t="shared" si="2"/>
        <v>1.1846887824715518E-2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2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2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2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2"/>
        <v>0</v>
      </c>
      <c r="E190" s="90"/>
    </row>
    <row r="191" spans="1:5" x14ac:dyDescent="0.2">
      <c r="A191" s="92">
        <v>5515</v>
      </c>
      <c r="B191" s="90" t="s">
        <v>477</v>
      </c>
      <c r="C191" s="93">
        <v>565254.72</v>
      </c>
      <c r="D191" s="94">
        <f t="shared" si="2"/>
        <v>1.1846887824715518E-2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2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2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2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2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2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2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2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2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2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2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2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2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2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2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2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2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2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2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2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2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2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2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2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2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2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2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2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2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2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24" sqref="E2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5" t="str">
        <f>ESF!A1</f>
        <v>Patronato del Parque Zoológico de León</v>
      </c>
      <c r="B1" s="155"/>
      <c r="C1" s="155"/>
      <c r="D1" s="68" t="s">
        <v>222</v>
      </c>
      <c r="E1" s="69">
        <f>ESF!H1</f>
        <v>2019</v>
      </c>
    </row>
    <row r="2" spans="1:5" ht="18.95" customHeight="1" x14ac:dyDescent="0.2">
      <c r="A2" s="155" t="s">
        <v>500</v>
      </c>
      <c r="B2" s="155"/>
      <c r="C2" s="155"/>
      <c r="D2" s="68" t="s">
        <v>224</v>
      </c>
      <c r="E2" s="69" t="str">
        <f>ESF!H2</f>
        <v>Trimestral</v>
      </c>
    </row>
    <row r="3" spans="1:5" ht="18.95" customHeight="1" x14ac:dyDescent="0.2">
      <c r="A3" s="155" t="str">
        <f>ESF!A3</f>
        <v>Correspondiente del 01 de enero al 30 de septiembre 2019</v>
      </c>
      <c r="B3" s="155"/>
      <c r="C3" s="155"/>
      <c r="D3" s="68" t="s">
        <v>226</v>
      </c>
      <c r="E3" s="69">
        <f>ESF!H3</f>
        <v>3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11429029.390000001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24173602.190000001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3560515.9716586545</v>
      </c>
    </row>
    <row r="15" spans="1:5" x14ac:dyDescent="0.2">
      <c r="A15" s="74">
        <v>3220</v>
      </c>
      <c r="B15" s="70" t="s">
        <v>505</v>
      </c>
      <c r="C15" s="75">
        <v>72576437.849999994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67" workbookViewId="0">
      <selection activeCell="E61" sqref="E61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5" t="str">
        <f>ESF!A1</f>
        <v>Patronato del Parque Zoológico de León</v>
      </c>
      <c r="B1" s="155"/>
      <c r="C1" s="155"/>
      <c r="D1" s="68" t="s">
        <v>222</v>
      </c>
      <c r="E1" s="69">
        <f>ESF!H1</f>
        <v>2019</v>
      </c>
    </row>
    <row r="2" spans="1:5" s="76" customFormat="1" ht="18.95" customHeight="1" x14ac:dyDescent="0.25">
      <c r="A2" s="155" t="s">
        <v>518</v>
      </c>
      <c r="B2" s="155"/>
      <c r="C2" s="155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5" t="str">
        <f>ESF!A3</f>
        <v>Correspondiente del 01 de enero al 30 de septiembre 2019</v>
      </c>
      <c r="B3" s="155"/>
      <c r="C3" s="155"/>
      <c r="D3" s="68" t="s">
        <v>226</v>
      </c>
      <c r="E3" s="69">
        <f>ESF!H3</f>
        <v>3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84999.66</v>
      </c>
      <c r="D8" s="75">
        <v>84999.66</v>
      </c>
      <c r="E8" s="75">
        <f t="shared" ref="E8:E14" si="0">C8-D8</f>
        <v>0</v>
      </c>
    </row>
    <row r="9" spans="1:5" x14ac:dyDescent="0.2">
      <c r="A9" s="74">
        <v>1112</v>
      </c>
      <c r="B9" s="70" t="s">
        <v>520</v>
      </c>
      <c r="C9" s="75">
        <v>950314.36</v>
      </c>
      <c r="D9" s="75">
        <v>981876.61</v>
      </c>
      <c r="E9" s="75">
        <f t="shared" si="0"/>
        <v>-31562.25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  <c r="E10" s="75">
        <f t="shared" si="0"/>
        <v>0</v>
      </c>
    </row>
    <row r="11" spans="1:5" x14ac:dyDescent="0.2">
      <c r="A11" s="74">
        <v>1114</v>
      </c>
      <c r="B11" s="70" t="s">
        <v>228</v>
      </c>
      <c r="C11" s="75">
        <v>3822418.01</v>
      </c>
      <c r="D11" s="75">
        <v>2432543.04</v>
      </c>
      <c r="E11" s="75">
        <f t="shared" si="0"/>
        <v>1389874.9699999997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  <c r="E12" s="75">
        <f t="shared" si="0"/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  <c r="E13" s="75">
        <f t="shared" si="0"/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  <c r="E14" s="75">
        <f t="shared" si="0"/>
        <v>0</v>
      </c>
    </row>
    <row r="15" spans="1:5" x14ac:dyDescent="0.2">
      <c r="A15" s="74">
        <v>1110</v>
      </c>
      <c r="B15" s="70" t="s">
        <v>524</v>
      </c>
      <c r="C15" s="75">
        <f>SUM(C8:C14)</f>
        <v>4857732.0299999993</v>
      </c>
      <c r="D15" s="75">
        <f>SUM(D8:D14)</f>
        <v>3499419.31</v>
      </c>
      <c r="E15" s="75">
        <f>SUM(E8:E14)</f>
        <v>1358312.7199999997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f>+C23</f>
        <v>512477.85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512477.85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f>+C29+C34+C36+C32</f>
        <v>-82364.579999999958</v>
      </c>
    </row>
    <row r="29" spans="1:5" x14ac:dyDescent="0.2">
      <c r="A29" s="74">
        <v>1241</v>
      </c>
      <c r="B29" s="70" t="s">
        <v>269</v>
      </c>
      <c r="C29" s="75">
        <v>47216.38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-499999.95999999996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107010.52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263408.48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f>+C47+C56+C59+C65+C67+C69</f>
        <v>565254.72</v>
      </c>
      <c r="D46" s="75">
        <f>+D47+D56+D59+D65+D67+D69</f>
        <v>709822.78</v>
      </c>
    </row>
    <row r="47" spans="1:5" x14ac:dyDescent="0.2">
      <c r="A47" s="74">
        <v>5510</v>
      </c>
      <c r="B47" s="70" t="s">
        <v>472</v>
      </c>
      <c r="C47" s="75">
        <f>+C48+C49+C50+C51+C52+C53+C54+C55</f>
        <v>565254.72</v>
      </c>
      <c r="D47" s="75">
        <f>+D48+D49+D50+D51+D52+D53+D54+D55</f>
        <v>709822.78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565254.72</v>
      </c>
      <c r="D52" s="75">
        <v>709822.78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2019-10-21T13:32:57Z</cp:lastPrinted>
  <dcterms:created xsi:type="dcterms:W3CDTF">2012-12-11T20:36:24Z</dcterms:created>
  <dcterms:modified xsi:type="dcterms:W3CDTF">2019-10-21T15:45:10Z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